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mc:AlternateContent xmlns:mc="http://schemas.openxmlformats.org/markup-compatibility/2006">
    <mc:Choice Requires="x15">
      <x15ac:absPath xmlns:x15ac="http://schemas.microsoft.com/office/spreadsheetml/2010/11/ac" url="L:\I03\Suzanne\Subsidies\Fiches website\03 - Economie\Mondiale solidariteit\Actueel\R242_lokaal mondiaal beleid (inwerkingtreding 1 maart 2026)\"/>
    </mc:Choice>
  </mc:AlternateContent>
  <xr:revisionPtr revIDLastSave="0" documentId="8_{523CFB53-EE31-4A30-9F7A-741BC995626D}" xr6:coauthVersionLast="47" xr6:coauthVersionMax="47" xr10:uidLastSave="{00000000-0000-0000-0000-000000000000}"/>
  <bookViews>
    <workbookView xWindow="1950" yWindow="1950" windowWidth="38700" windowHeight="15345" xr2:uid="{00000000-000D-0000-FFFF-FFFF00000000}"/>
  </bookViews>
  <sheets>
    <sheet name="Info vooraf" sheetId="7" r:id="rId1"/>
    <sheet name="1. Algemeen" sheetId="5" r:id="rId2"/>
    <sheet name="2. Beleidsplan" sheetId="9" r:id="rId3"/>
    <sheet name="Doelstelling" sheetId="6" state="hidden" r:id="rId4"/>
    <sheet name="3.Jaaractieplan LOKAAL LUIK" sheetId="1" r:id="rId5"/>
    <sheet name="4. Budgetplan LOKAAL" sheetId="3" r:id="rId6"/>
    <sheet name="5.Jaaractieplan MONDIAAL LUIK" sheetId="10" r:id="rId7"/>
    <sheet name="6. Budgetplan MONDIAAL" sheetId="12" r:id="rId8"/>
    <sheet name="7. Inhoudelijk verslag LOKAAL  " sheetId="4" r:id="rId9"/>
    <sheet name="8. Financieel verslag LOKAAL" sheetId="2" r:id="rId10"/>
    <sheet name="9. Inhoudelijk verslag MONDIAAL" sheetId="13" r:id="rId11"/>
    <sheet name="10, Financieel verslag MONDIAAL" sheetId="14" r:id="rId12"/>
    <sheet name="(opties picklists)" sheetId="8"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4" l="1"/>
  <c r="F7" i="2"/>
  <c r="G6" i="2" s="1"/>
  <c r="H34" i="14"/>
  <c r="H26" i="14"/>
  <c r="L93" i="14" s="1"/>
  <c r="H18" i="14"/>
  <c r="L96" i="14" s="1"/>
  <c r="F34" i="14"/>
  <c r="E34" i="14"/>
  <c r="D34" i="14"/>
  <c r="F26" i="14"/>
  <c r="F18" i="14"/>
  <c r="G26" i="12"/>
  <c r="F26" i="12"/>
  <c r="D26" i="12"/>
  <c r="G12" i="12"/>
  <c r="G11" i="12"/>
  <c r="G10" i="12"/>
  <c r="G9" i="12"/>
  <c r="G8" i="12"/>
  <c r="G6" i="12"/>
  <c r="G5" i="12"/>
  <c r="G4" i="12"/>
  <c r="G7" i="12"/>
  <c r="D13" i="12"/>
  <c r="F13" i="12"/>
  <c r="G12" i="3"/>
  <c r="G11" i="3"/>
  <c r="G10" i="3"/>
  <c r="G9" i="3"/>
  <c r="G8" i="3"/>
  <c r="G7" i="3"/>
  <c r="G6" i="3"/>
  <c r="G5" i="3"/>
  <c r="G4" i="3"/>
  <c r="F13" i="3"/>
  <c r="D13" i="3"/>
  <c r="E18" i="14"/>
  <c r="D18" i="14"/>
  <c r="E26" i="14"/>
  <c r="D26" i="14"/>
  <c r="G22" i="3"/>
  <c r="F28" i="3"/>
  <c r="G23" i="3"/>
  <c r="G19" i="3"/>
  <c r="F75" i="13"/>
  <c r="F74" i="13"/>
  <c r="F73" i="13"/>
  <c r="F72" i="13"/>
  <c r="G25" i="12"/>
  <c r="G24" i="12"/>
  <c r="G23" i="12"/>
  <c r="G22" i="12"/>
  <c r="G21" i="12"/>
  <c r="G20" i="12"/>
  <c r="G24" i="3"/>
  <c r="G21" i="3"/>
  <c r="D20" i="3"/>
  <c r="G20" i="3" s="1"/>
  <c r="I26" i="9"/>
  <c r="I25" i="9"/>
  <c r="I24" i="9"/>
  <c r="I23" i="9"/>
  <c r="I22" i="9"/>
  <c r="I21" i="9"/>
  <c r="H27" i="9"/>
  <c r="G27" i="9"/>
  <c r="F27" i="9"/>
  <c r="E27" i="9"/>
  <c r="D27" i="9"/>
  <c r="C27" i="9"/>
  <c r="G4" i="14" l="1"/>
  <c r="G5" i="14"/>
  <c r="G6" i="14"/>
  <c r="G4" i="2"/>
  <c r="G5" i="2"/>
  <c r="G7" i="2"/>
  <c r="F77" i="13"/>
  <c r="L95" i="14"/>
  <c r="G13" i="12"/>
  <c r="G15" i="12" s="1"/>
  <c r="F28" i="12"/>
  <c r="G13" i="3"/>
  <c r="F15" i="3" s="1"/>
  <c r="L94" i="14"/>
  <c r="G28" i="3"/>
  <c r="G30" i="3" s="1"/>
  <c r="D28" i="3"/>
  <c r="I27" i="9"/>
  <c r="F15" i="12" l="1"/>
  <c r="D15" i="12"/>
  <c r="G15" i="3"/>
  <c r="D15" i="3"/>
  <c r="D30" i="3"/>
  <c r="F30" i="3"/>
  <c r="G28" i="12"/>
  <c r="D28" i="12"/>
</calcChain>
</file>

<file path=xl/sharedStrings.xml><?xml version="1.0" encoding="utf-8"?>
<sst xmlns="http://schemas.openxmlformats.org/spreadsheetml/2006/main" count="888" uniqueCount="382">
  <si>
    <t>Verplicht in te vullen velden</t>
  </si>
  <si>
    <t xml:space="preserve">Optionele in te vullen velden </t>
  </si>
  <si>
    <t>Verantwoordelijke dienst voor de uitvoering:</t>
  </si>
  <si>
    <t>Naam en voornaam contactpersoon:</t>
  </si>
  <si>
    <t>Email:</t>
  </si>
  <si>
    <t>GSM (of tel.):</t>
  </si>
  <si>
    <t>2e dienst betrokken bij de uitvoering (verplicht):</t>
  </si>
  <si>
    <t>Hoe past dit binnen het beleid van jouw gemeente/stad?</t>
  </si>
  <si>
    <t>N°</t>
  </si>
  <si>
    <t>Naam activiteit</t>
  </si>
  <si>
    <t>Korte beschrijving</t>
  </si>
  <si>
    <t xml:space="preserve">subsidiebedrag Provincie </t>
  </si>
  <si>
    <t>Bijkomende info</t>
  </si>
  <si>
    <t>Bij wijze van voorbeeld</t>
  </si>
  <si>
    <t>bedrag co-financiering lokaal bestuur</t>
  </si>
  <si>
    <t>Korte beschrijving van verloop van de  activiteit</t>
  </si>
  <si>
    <t>aantal deelnemers / directe begunstigden</t>
  </si>
  <si>
    <t>link naar verslag, foto, persartikel, document</t>
  </si>
  <si>
    <t>factuurdatum</t>
  </si>
  <si>
    <t>bedrag (incl. BTW)</t>
  </si>
  <si>
    <t xml:space="preserve">Aanvraagformulier subsidie lokaal mondiaal beleid - Oost-Vlaamse lokale besturen </t>
  </si>
  <si>
    <t>3e dienst betrokken bij de uitvoering (optioneel):</t>
  </si>
  <si>
    <t>4e dienst betrokken bij de uitvoering (optioneel):</t>
  </si>
  <si>
    <t>Algemene informatie</t>
  </si>
  <si>
    <t>Er bestaat een lokaal beleidsplan mondiale solidariteit /samenwerking voor de legislatuur  2026-2031</t>
  </si>
  <si>
    <t xml:space="preserve">Naam lokaal bestuur (of intergemeentelijk samenwerkingsverband) dat de aanvraag indient </t>
  </si>
  <si>
    <t>kalenderjaar  uitvoering actieplan (waarvoor subsidie wordt aangevraagd):</t>
  </si>
  <si>
    <t xml:space="preserve">Er wordt een subsidie aangevraagd voor het LOKAAL LUIK van het actieplan </t>
  </si>
  <si>
    <t>Indien ja, geef aan in welk DAC-land de activiteiten zullen plaatsvinden</t>
  </si>
  <si>
    <t xml:space="preserve">Geef aan voor welk(e) luik(en) van het jaaractieplan </t>
  </si>
  <si>
    <t>Externe partner 2 betrokken bij de uitvoering (optioneel)</t>
  </si>
  <si>
    <t>Externe partner 3 betrokken bij de uitvoering(optioneel)</t>
  </si>
  <si>
    <t xml:space="preserve">Onder welke strategische doelstelling van het huidige meerjarenplan valt het lokaal mondiaal beleid? </t>
  </si>
  <si>
    <t xml:space="preserve">Som lopende projecten, partnerschappen, sensibiliseringsacties,  belangrijke beleidsbeslissingen in het kader van mondiale samenwerking kort op: </t>
  </si>
  <si>
    <t>lokaal bestuur</t>
  </si>
  <si>
    <t>federale overheid</t>
  </si>
  <si>
    <t>vlaamse overheid</t>
  </si>
  <si>
    <t>Europa</t>
  </si>
  <si>
    <t>andere (specifieer:…)</t>
  </si>
  <si>
    <t>geschat aantal deelnemers of begunstigden</t>
  </si>
  <si>
    <t>Bijkomende info (vb. in samenwerking met…)</t>
  </si>
  <si>
    <t>Resultaat of product:  Tegen eind 2026 heeft het lokaal bestuur een beleidsplan lokaal mondiaal beleid voor de periode 2027-2031 goedgekeurd</t>
  </si>
  <si>
    <t>Intern overleg rond prioriteiten beleidsplan</t>
  </si>
  <si>
    <t>Dienst Welzijn coördineert en faciliteert</t>
  </si>
  <si>
    <t>overleg met verschillende diensten lokaal bestuur rond prioriteiten lokaal mondiaal beleidsplan</t>
  </si>
  <si>
    <t>nvt</t>
  </si>
  <si>
    <t>workshop SDG's</t>
  </si>
  <si>
    <t xml:space="preserve">ism De Aanstokerij </t>
  </si>
  <si>
    <t xml:space="preserve">ism De Aanstokerij &amp; mondiale adviesraad </t>
  </si>
  <si>
    <t>workshop voor ambtenaren</t>
  </si>
  <si>
    <t>workshop voor leden adviesraad &amp; geïnteresseerde burgers</t>
  </si>
  <si>
    <t>uitschrijven concepttekst beleidsplan</t>
  </si>
  <si>
    <t>goedkeuring beleidsplan CBS</t>
  </si>
  <si>
    <t>consultatievergaderingen</t>
  </si>
  <si>
    <t xml:space="preserve">finale afstemming via consultatievergaderingen en overlegmomenten </t>
  </si>
  <si>
    <t>Het lokale luik van het jaaractieplan draagt bij aan de volgende duurzame ontwikkelingsdoelstellingen (SDG's)</t>
  </si>
  <si>
    <t>Geef aan op welke manier de realisatie van dit jaaractieplan aandacht besteed en bijdraagt aan mondiale rechtvaardigheid</t>
  </si>
  <si>
    <t>1a</t>
  </si>
  <si>
    <t>1b</t>
  </si>
  <si>
    <t>1c</t>
  </si>
  <si>
    <t>Beschrijf hieronder op welke manier de resultaten van dit jaaractieplan bijdragen aan die specifieke SDG</t>
  </si>
  <si>
    <t>(picklist SDG's)</t>
  </si>
  <si>
    <t xml:space="preserve">Geef aan welke activiteiten het lokaal bestuur zal uitvoeren om de bevolking te informeren over het lokaal mondiaal beleid </t>
  </si>
  <si>
    <t>Jaaractieplan LOKAAL LUIK -  (vul in, indien van toepassing)</t>
  </si>
  <si>
    <t>Jaaractieplan MONDIAAL LUIK -  (vul in, indien van toepassing)</t>
  </si>
  <si>
    <t>Het mondiale luik van het jaaractieplan draagt bij aan de volgende duurzame ontwikkelingsdoelstellingen (SDG's)</t>
  </si>
  <si>
    <t xml:space="preserve">Externe partner 1 betrokken bij de uitvoering </t>
  </si>
  <si>
    <t>Adviesraad betrokken bij de uitvoering(optioneel)</t>
  </si>
  <si>
    <t xml:space="preserve">Geef aan op welke manier de resultaten en activiteiten ingebed zijn in het lokaal beleid van het partnerland en/of de zusterstad  </t>
  </si>
  <si>
    <t xml:space="preserve">Geef aan hoe de resultaten en activiteiten het lokaal eigenaarschap zullen versterken </t>
  </si>
  <si>
    <t xml:space="preserve">Geef aan hoe het Oost-Vlaams lokaal bestuur en zijn inwoners betrokken worden bij de uitvoering en resultaten van dit jaaractieplan </t>
  </si>
  <si>
    <t>Bijkomende info (vb. verantwoordleijke uitvoerder, in samenwerking met…)</t>
  </si>
  <si>
    <t>Resultaat of product:  Tegen eind 2026 is de zusterstad in Benin de aparte ophaling van plastiekafval en papierafval gestart in minstens 2 stadswijken en bij minstens 500 huishoudens</t>
  </si>
  <si>
    <t xml:space="preserve">Uitwerking ophaalkalender plastiek en papier in wijk X </t>
  </si>
  <si>
    <t xml:space="preserve">Uitwerking ophaalkalender plastiek en papier in wijk y </t>
  </si>
  <si>
    <t>overleg met betrokken diensten lokaal bestuur en verwerkingscentra</t>
  </si>
  <si>
    <t>Departement afvalverwerking coördineert. Advies vanuit gespecialiseerde NGO X</t>
  </si>
  <si>
    <t xml:space="preserve">Drukken van ophaalkalender plastiek en papier in wijk X </t>
  </si>
  <si>
    <t>400 exemplaren</t>
  </si>
  <si>
    <t>500 exemplaren</t>
  </si>
  <si>
    <t xml:space="preserve">Verspreiding ophaalkalender plastiek en papier in wijk X </t>
  </si>
  <si>
    <t>zusterstad staat in voor de kosten</t>
  </si>
  <si>
    <t>Drukken van ophaalkalender plastiek en papier in wijk Y</t>
  </si>
  <si>
    <t>Verspreiding ophaalkalender plastiek en papier in wijk Y</t>
  </si>
  <si>
    <t>Infomomenten wijk X</t>
  </si>
  <si>
    <t>Infomomenten wijk Y</t>
  </si>
  <si>
    <t xml:space="preserve">opleiding stadspersoneel verantwoordelijk voor ophaling </t>
  </si>
  <si>
    <t>Start aparte ophaling plastiek en papier in wijken X &amp; Y</t>
  </si>
  <si>
    <t>bezorging aan huis</t>
  </si>
  <si>
    <t>bezorigung aan huis</t>
  </si>
  <si>
    <t>3 infomomenten voor telkens 50-tal deelnemers</t>
  </si>
  <si>
    <t>3 infomomenten voor telkens 50tal deelnemers</t>
  </si>
  <si>
    <t>200 €/infomoment - advisieur gespecialiseerde NGO</t>
  </si>
  <si>
    <t>opleiding van 1 dagdeel</t>
  </si>
  <si>
    <t>Dienst personeel zusterstad organiseert iswm departement afvalverwerking . Honoraria adviseur gespecialliseerde NGO</t>
  </si>
  <si>
    <t>Totaal bedrag</t>
  </si>
  <si>
    <t>Type kosten (picklist: personeelskosten , werkingskosten, investeringskosten)</t>
  </si>
  <si>
    <t>resultaat nummer</t>
  </si>
  <si>
    <t>werkingskosten</t>
  </si>
  <si>
    <t>2 workshops SDG's, vervoerskosten consultatievergaderingen</t>
  </si>
  <si>
    <t>personeelskosten</t>
  </si>
  <si>
    <t>extra kosten aanwezigheid ambtenaar lokaal mondiaal op consultatievergaderingen met burgers (overuren avond)</t>
  </si>
  <si>
    <t xml:space="preserve">10%  VTE ambtenaar welzijn voor coördinatie uitwerking lokaal mondiaal beleidsplan gedurende 6 maanden </t>
  </si>
  <si>
    <t xml:space="preserve">10 workshops rond eerlijke handel van 580€ voor leerlingen basis- en secundair onderwijs </t>
  </si>
  <si>
    <t>5%  VTE ambtenaar dienst onderwijs  voor coördinatie met scholen gedurende 6 maanden</t>
  </si>
  <si>
    <t>kosten vervoer begeleiders workshops</t>
  </si>
  <si>
    <t>Budgetplan lokaal luik jaaractieplan</t>
  </si>
  <si>
    <t>Budgetplan mondiaal luik jaaractieplan</t>
  </si>
  <si>
    <t xml:space="preserve">machine 1 papierverwerking </t>
  </si>
  <si>
    <t>consultancy-opdracht gespecialiseerde NGO rond gescheiden vuilnisophaling voor zusterstad</t>
  </si>
  <si>
    <t>personeelskosten gespecialiseerde NGO infomomenten vuilnisophaling in zusterstad</t>
  </si>
  <si>
    <t>50%  VTE ambtenaar departament afvalverwerking zusterstad gedurende 1 jaar</t>
  </si>
  <si>
    <t>Lees, voor je dit invult, nog eens het Reglement voor de subsidiëring van het lokaal mondiaal beleid in de provincie Oost-Vlaanderen (25/02/2026)  (link). Het reglement bepaalt de  voorwaarden en criteria voor deze subsidie. </t>
  </si>
  <si>
    <t>Resultaat of product 1:  … (vul in)</t>
  </si>
  <si>
    <t xml:space="preserve">Resultaat of product 2:  … </t>
  </si>
  <si>
    <t>Korte beschrijving van verloop van de activiteit</t>
  </si>
  <si>
    <t xml:space="preserve">Bijkomende info </t>
  </si>
  <si>
    <t>1.1.</t>
  </si>
  <si>
    <t>2.1.</t>
  </si>
  <si>
    <t>1.2.</t>
  </si>
  <si>
    <t>1.3.</t>
  </si>
  <si>
    <t>2.2.</t>
  </si>
  <si>
    <t>2.3</t>
  </si>
  <si>
    <t>Het lokale luik van het jaaractieplan heeft bijgedragen aan de volgende duurzame ontwikkelingsdoelstellingen (SDG's)</t>
  </si>
  <si>
    <t xml:space="preserve">Geef aan op welke manier de activiteiten aandacht hebben besteed aan en hebben bijgedragen aan mondiale rechtvaardigheid </t>
  </si>
  <si>
    <t>Geef aan hoe het lokaal bestuur de bevolking heeft geïnformeerd over het lokaal mondiaal beleid en de activiteiten en realisaties binnen het jaaractieplan</t>
  </si>
  <si>
    <t>effectief aantal deelnemers of begunstigden</t>
  </si>
  <si>
    <t>2.3.</t>
  </si>
  <si>
    <t xml:space="preserve">Resultaat of product 3:  … </t>
  </si>
  <si>
    <t>3.1.</t>
  </si>
  <si>
    <t>3.2.</t>
  </si>
  <si>
    <t>3.3.</t>
  </si>
  <si>
    <t xml:space="preserve">Bij wijze van voorbeeld </t>
  </si>
  <si>
    <t>1.4.</t>
  </si>
  <si>
    <t>1.5.</t>
  </si>
  <si>
    <t>1.6.</t>
  </si>
  <si>
    <t>1.7.</t>
  </si>
  <si>
    <t xml:space="preserve">Er werden in het totaal 11 overlegmomenten gehouden met 7 verschillende diensten/departementen. Met sommige diensten werd meerdere keren overlegd. De opzet van het beleidsplan werd voorgesteld. Vragen, bezorgdheden en suggesties werden genoteerd en meegenomen. Er werd aangespoord tot deelname aan een  workshop rond de SDG's. Mogelijke data voor die workshop en voor verdere consultatievergaderingen werden afgestemd. </t>
  </si>
  <si>
    <t xml:space="preserve">De gemeentelijke bibliotheek, de integratiedienst en de collega's van sociale en groene economie zagen verschillende mogelijkheden tot samenwerking en engageerden zich tot actieve samenwerking voor de uitwerking en realisatie van het lokaal mondiaal beleidsplan. </t>
  </si>
  <si>
    <t>link(en) naar verslag, foto, persartikel, document (in bijlage of via cloud)</t>
  </si>
  <si>
    <t xml:space="preserve">De ambtenaar lokaal mondiaal beleid binnen de Dienst Welzijn schreef - op basis van de inputs, een concept beleidsplan lokaal mondiaal beleid uit. Collega's van de bibliotheek en sociale en groene economie zorgden voor opmerkingen en suggesties bij een eerste lezing. Een herwerkte verbeterde versie werd toe doorgestuurd naar de collega's (aanspreekpunten) binnen de andere diensten, de leden van de mondiale raad en de burgers die deelnamen aan de SDG workshop. </t>
  </si>
  <si>
    <t xml:space="preserve">De collega van de integratiedienst kon -wegens ziekte - geen input geven op de concepttekst. </t>
  </si>
  <si>
    <t>De concepttekst werd finale afstemming via 3 consultatievergaderingen, 1 met ambtenaren en 2 met burgers</t>
  </si>
  <si>
    <t>finalisatie tekts beleidsplan</t>
  </si>
  <si>
    <t xml:space="preserve">finalisatie van het beleidsplan door ambtenaar lokaal mondiaal op basis van verkregen inputs en opmerkingen. Revisie door collega's administratie en bevoegde schepen. </t>
  </si>
  <si>
    <t xml:space="preserve">Het beleidsplan werd goedgekeurd door het College </t>
  </si>
  <si>
    <t xml:space="preserve">vervoerskosten 2 senioren naar consultatievergadering &amp; medewerker De Aanstokerij </t>
  </si>
  <si>
    <t>Inhoudelijk verslag LOKAAL LUIK -  (vul in, indien van toepassing)</t>
  </si>
  <si>
    <t>Inhoudelijk verslag MONDIAAL LUIK -  (vul in, indien van toepassing)</t>
  </si>
  <si>
    <t>Het mondiale luik van het jaaractieplan heeft bijgedragen aan de volgende duurzame ontwikkelingsdoelstellingen (SDG's)</t>
  </si>
  <si>
    <t>Beschrijf hieronder op welke manier het lokale luik van het uitgevoerde jaaractieplan heeft bijgedragen aan die specifieke SDG's</t>
  </si>
  <si>
    <t>Beschrijf hieronder op welke manier het mondiale luik van het uitgevoerde jaaractieplan heeft bijgedragen aan die specifieke SDG's</t>
  </si>
  <si>
    <t xml:space="preserve">Geef aan op welke manier de resultaten en activiteiten ingebed werden in het lokaal beleid van het partnerland en/of de zusterstad  </t>
  </si>
  <si>
    <t xml:space="preserve">Geef aan hoe de resultaten en activiteiten het lokaal eigenaarschap hebben versterkt </t>
  </si>
  <si>
    <t xml:space="preserve">Werden de geplande resultaten bereikt? </t>
  </si>
  <si>
    <t xml:space="preserve">Indien nee, welk(e) resulaat/resultaten werden niet bereikt? </t>
  </si>
  <si>
    <t xml:space="preserve">Reden? </t>
  </si>
  <si>
    <t xml:space="preserve">Geef aan hoe het Oost-Vlaams lokaal bestuur en zijn inwoners betrokken waren  bij de mondiale activiteiten en resultaten van dit jaaractieplan? </t>
  </si>
  <si>
    <t>Resultaat of product 1:  Tegen eind 2026 is de zusterstad in Benin de aparte ophaling van plastiekafval en papierafval gestart in minstens 2 stadswijken en bij minstens 500 huishoudens</t>
  </si>
  <si>
    <t>Resultaat of product 1:  Tegen eind 2026 heeft het lokaal bestuur een beleidsplan lokaal mondiaal beleid voor de periode 2027-2031 goedgekeurd</t>
  </si>
  <si>
    <t>1.8.</t>
  </si>
  <si>
    <t>1.9.</t>
  </si>
  <si>
    <t>1.10</t>
  </si>
  <si>
    <t xml:space="preserve">Er werd intens overleg gepleegd met de diensten X en Y van zusterstad Z (12 overlegmomenten in totaal), met het afvalverwerkingscentrum voor de wijk X (3 overlegmomenten) en met afgevaardigende van het burgercomité van wijk X (2 overlegmomenten). </t>
  </si>
  <si>
    <t xml:space="preserve">Naast de 12 overlegmomenten met de diensten W en Y van zusterstad Z (reeds gerapporteerd via activiteit 1.1.) waren er 4 overlegmomenten met het afvalverwerkingscentrum voor de wijk Y en 4 overlegmomenten met afgevaardigeden van het burgercomité van wijk Y </t>
  </si>
  <si>
    <t>de overleggen werden inhoudelijk voorbereid, geassisteerd (advies) en gerapporteerd door persoon A, expert in afvalverwerking  via consultancy-contract met NGO X. De praktische organisatie en facilitatie van de overleggen lagen in handen van het Departement Afvalophaling- en verwerking van zusterstad Z</t>
  </si>
  <si>
    <t xml:space="preserve">Departement Afvalophaling- en verwerking heeft - ism het afvalverwerkingscentrum - de data van de ophalingen plastiek en papier in de wijk X bepaald, dit in een visueel eenvoudige kalender voorgesteld. Er werden 400 exemplaren van de kalender gedrukt. Er bestaat ook een difitale versie online. </t>
  </si>
  <si>
    <t xml:space="preserve">Departement Afvalophaling- en verwerking heeft - ism het afvalverwerkingscentrum - de data van de ophalingen plastiek en papier in de wijk Y bepaald, dit in een visueel eenvoudige kalender voorgesteld. Er werden 500 exemplaren van de kalender gedrukt. Er bestaat ook een difitale versie online. </t>
  </si>
  <si>
    <t xml:space="preserve">bezorging aan huis via verzend- en bezorgingsdienst van zusterstad Z  </t>
  </si>
  <si>
    <t xml:space="preserve">Het gaat om 500 huishoudens. Om het aantal personen te berekenen hebben we gemiddelde samenstelling (aantal leden) van huishouden genomen: 4,2. Door  de aankoop van een extra  kleurenprinter doir het lokaal bestuur kon de kalender goedkoper geprint worden </t>
  </si>
  <si>
    <t xml:space="preserve">Het gaat om huishoudens. Om het aantal personen te berekenen hebben we gemiddelde samenstelling (aantal leden) van huishouden genomen: 4,2 </t>
  </si>
  <si>
    <t xml:space="preserve">Veel minder opkomst in deze wijk. Dit had waarschijnlijk te maken met de wijkfeesten die  plaatsvonden in de week van 15-22/07/2026. </t>
  </si>
  <si>
    <t xml:space="preserve">wegens een probleem in afvalverwerkingscentrum X werd de opstart met een maand uitgesteld </t>
  </si>
  <si>
    <t xml:space="preserve">Type kosten (picklist: personeelskosten, werkingskosten, investeringskosten) </t>
  </si>
  <si>
    <t xml:space="preserve">kosten drukwerk en vergaderzalen voor overleg en consultatiemomenten </t>
  </si>
  <si>
    <t>Omschrijving van de kosten die verhaald wordt op subsidiebedrag POV</t>
  </si>
  <si>
    <t>Omschrijving van de kosten die verhaald wordt op budget lokaal bestuur en/of co-financiering externe partner</t>
  </si>
  <si>
    <t xml:space="preserve">referentie interne boekhouding </t>
  </si>
  <si>
    <t>boekingsdatum</t>
  </si>
  <si>
    <t>leverancier/ schuldeiser</t>
  </si>
  <si>
    <t xml:space="preserve">Nr. van resultaat waaraan kost is gekoppeld </t>
  </si>
  <si>
    <t xml:space="preserve">Nr. van activiteit waarna kost is gekoppeld </t>
  </si>
  <si>
    <t xml:space="preserve">Omschrijving van de uitgave </t>
  </si>
  <si>
    <t>bedrag te verhalen op subsidie POV</t>
  </si>
  <si>
    <t>bedrag te verhalen op lokaal bestuur</t>
  </si>
  <si>
    <t xml:space="preserve">bedrag te verhalen op andere co-financiering  (specifieer welke: …) </t>
  </si>
  <si>
    <t xml:space="preserve">de Aanstokerij </t>
  </si>
  <si>
    <t xml:space="preserve">workshop SDG ambtenaren &amp; workshop SDG mondiale raad en burgers </t>
  </si>
  <si>
    <t>link naar betaalbewijs/facuur (in bijlage of in cloud)</t>
  </si>
  <si>
    <t>10% loon ambtenaar voor lokaal mondiaal beleid - juni 2026</t>
  </si>
  <si>
    <t xml:space="preserve"> opmerking </t>
  </si>
  <si>
    <t xml:space="preserve">Dienst Welzijn </t>
  </si>
  <si>
    <t xml:space="preserve">10% van maandelijks brutoloon </t>
  </si>
  <si>
    <t xml:space="preserve">enz. </t>
  </si>
  <si>
    <t xml:space="preserve">Overschrijvingen naar DAC-land en wisselkoersen </t>
  </si>
  <si>
    <t>Bedrag EUR</t>
  </si>
  <si>
    <t>wisselkoers</t>
  </si>
  <si>
    <t>van rekeningnr</t>
  </si>
  <si>
    <t xml:space="preserve">datum </t>
  </si>
  <si>
    <t>naar rekeningnr</t>
  </si>
  <si>
    <t>bedrag EUR</t>
  </si>
  <si>
    <t>bedrag USD</t>
  </si>
  <si>
    <t>totalen en gemiddelde wisselkoers</t>
  </si>
  <si>
    <t>bedrag CFA/XOF</t>
  </si>
  <si>
    <t>(fictieve) wisselkoers EUR-USD bij wijze van voorbeeld</t>
  </si>
  <si>
    <t>(fictieve) wisselkoers EUR-CFA/XOF bij wijze van voorbeeld</t>
  </si>
  <si>
    <t>bedrag EUR te verhalen op subsidie POV</t>
  </si>
  <si>
    <t>bedrag EUR te verhalen op lokaal bestuur</t>
  </si>
  <si>
    <t xml:space="preserve">bedrag EUR te verhalen op andere co-financiering  (specifieer welke: …) </t>
  </si>
  <si>
    <t>bedrag (incl. BTW) lokale munt (specifieer: …)</t>
  </si>
  <si>
    <t>Bedrag USD</t>
  </si>
  <si>
    <t xml:space="preserve">NGO…. </t>
  </si>
  <si>
    <t>consultancy NGO… voor gescheiden vuilnisophaling: advies, voorbereiding overlegvergaderingen lokaal bestuur, 6 infomomenten ambtenaren en burgers en 1 workshop personeel afvalophaling  - voorschot 60%</t>
  </si>
  <si>
    <t>consultancy NGO… voor gescheiden vuilnisophaling: advies, voorbereiding overlegvergaderingen lokaal bestuur, 6 infomomenten ambtenaren en burgers en 1 workshop personeel afvalophaling  - afrekening restbedrag (40%)</t>
  </si>
  <si>
    <t xml:space="preserve">Het gaat om 400 huishoudens. Om het aantal personen te berekenen hebben we gemiddelde samenstelling (aantal leden) van huishouden genomen: 4,2.  Door  de aankoop van een extra  kleurenprinter door het lokaal bestuur kon de kalender goedkoper geprint worden  </t>
  </si>
  <si>
    <t>Departement Communicatie zusterstad Z</t>
  </si>
  <si>
    <t>1.3</t>
  </si>
  <si>
    <t>1.4</t>
  </si>
  <si>
    <t>Stappenplan aanvraag:</t>
  </si>
  <si>
    <t>Verantwoording</t>
  </si>
  <si>
    <t xml:space="preserve">De tabbladen 7, 8, 9 en 10 hebben betrekking op de verantwoording. </t>
  </si>
  <si>
    <t>Vul de volgende tabbladen in: 1. Algemeen - 2. Beleidsplan</t>
  </si>
  <si>
    <t>Verplicht in te vullen velden staan in het blauw aangeduid</t>
  </si>
  <si>
    <t>Optionele in te vullen velden staan in het grijs aangeduid</t>
  </si>
  <si>
    <t xml:space="preserve">Er wordt een subsidie aangevraagd voor het MONDIAAL LUIK van het actieplan </t>
  </si>
  <si>
    <t>Algemene doelstellling: vermeld de duurzame ontwikkelingsdoelstelling (SDG) waaraan dit jaaractieplan het meest  bijdraagt:</t>
  </si>
  <si>
    <t xml:space="preserve">Wat wil je op het einde van dit jaaractieplan bereikt hebben? Formuleer dat zo concreet mogelijk: </t>
  </si>
  <si>
    <t>SDG1. geen armoede</t>
  </si>
  <si>
    <t>SDG 2. geen honger</t>
  </si>
  <si>
    <t>SDG 3. goede gezondheid en welzijn</t>
  </si>
  <si>
    <t xml:space="preserve">. </t>
  </si>
  <si>
    <t>SDG 4. kwaliteitsonderwijs</t>
  </si>
  <si>
    <t>SDG 5. gendergelijkheid</t>
  </si>
  <si>
    <t>SDG 6. schoon water en sanitair</t>
  </si>
  <si>
    <t>SDG 7. betaalbare en duurzame energie</t>
  </si>
  <si>
    <t>SDG 8. eerlijk werk en economische groei</t>
  </si>
  <si>
    <t>SDG 9. industrie, innovatie en infrastructuur</t>
  </si>
  <si>
    <t>SDG 10. ongelijkheid verminderen</t>
  </si>
  <si>
    <t>SDG 11. duurzame steden en gemeenschappen</t>
  </si>
  <si>
    <t>SDG 12. verantwoorde consumptie en productie</t>
  </si>
  <si>
    <t>SDG 13. klimaatactie</t>
  </si>
  <si>
    <t>SDG 14. leven in het water</t>
  </si>
  <si>
    <t xml:space="preserve">SDG 15. leven op het land </t>
  </si>
  <si>
    <t>SDG 16. vrede, justitie en sterke publieke diensten</t>
  </si>
  <si>
    <t>SDG 17. partnerschappen om de doelstellingen te bereiken</t>
  </si>
  <si>
    <t>Indien nee: een uitgewerkt en goedgekeurd lokaal mondiaal beleidsplan is één van de resulaten van het actieplan 2026 (lokaal luik)</t>
  </si>
  <si>
    <t>Geef aan wat de belangrijkste thema's of duurzame ontwikkelingsdoelstellingen zijn waaraan de gemeente aandacht wil besteden binnen zijn lokaal mondiaal beleid.</t>
  </si>
  <si>
    <t xml:space="preserve">Aan welke actie(s) binnen het huidige meerjarenplan zijn de financiële middelen voor lokaal mondiaal beleid  gekoppeld? </t>
  </si>
  <si>
    <t>Vermeld per jaar en per financieringsbron het beschikbare budget (bedrag in EUR) voor lokaal mondiaal beleid in jouw gemeente/stad tijdens de huidige legislatuur</t>
  </si>
  <si>
    <t>(sub)totaal</t>
  </si>
  <si>
    <t xml:space="preserve">Hoe communiceert het lokaal bestuur over de doelstellingen en realisaties van het lokaal mondiaal beleid naar de burgers? </t>
  </si>
  <si>
    <t xml:space="preserve">Het beleidsplan werd goedgekeurd door het College van burgermeester en schepenen </t>
  </si>
  <si>
    <t>Indien ja, datum van goedkeuring CBS</t>
  </si>
  <si>
    <t>SDG</t>
  </si>
  <si>
    <t>Datum collegebesluit voor goedkeuring actieplan waarvoor subsidie wordt aangevraagd</t>
  </si>
  <si>
    <t>Beschrijf  de visie en ambitie van de gemeente (of van het intergemeentelijk samenwerkingsverband) op vlak van mondiale samenwerking en duurzame ontwikkeling gedurende deze legislatuur (= VISIE)</t>
  </si>
  <si>
    <t>10% loon ambtenaar voor lokaal mondiaal beleid - juli 2026</t>
  </si>
  <si>
    <t>bedrag EUR co-financiering lokaal bestuur</t>
  </si>
  <si>
    <t>Totaal bedrag EUR</t>
  </si>
  <si>
    <t xml:space="preserve">Duidt aan hoe je als lokaal bestuur daar concreet wil toe bijdragen in deze legislatuur (= MISSIE) </t>
  </si>
  <si>
    <t xml:space="preserve">Wat zijn de belangrijkste resultaten die het lokaal bestuur op dat vlak wil behalen (in deze legislatuur)?  Som er minstens 2 op. </t>
  </si>
  <si>
    <t>(Indien geen budget beschikbaar, duid aan met 0)</t>
  </si>
  <si>
    <t>Een digitale kopie van het CBS-besluit dat het beleidsplan goedkeurt wordt (of werd reeds) bezorgd aan de Dienst Mondiale Solidariteit van de Provincie Oost-Vlaanderen</t>
  </si>
  <si>
    <t>Info over het lokaal mondiaal beleidsplan 2026-2031</t>
  </si>
  <si>
    <t xml:space="preserve">Voeg ook een kopie toe van het collegebesluit dat het beleidsplan lokaal mondiaal beleid (huidige legislatuur) goedkeurt.  Deze stap is niet nodig indien een goedgekeurd beleidsplan lokaal mondiaal beleid vooropgesteld wordt als resultaat van een eerste subsidie-aanvraag  (of indien je dit CBS-besluit reeds bezorgde bij een vorige subsidie-aanvraag) </t>
  </si>
  <si>
    <t xml:space="preserve">We raden aan om zowel de inhoudelijke als financiële verslaggeving regelmatig bij te houden. Dit zal de voorlopige of definitieve verslaggeving  vergemakkelijken.   </t>
  </si>
  <si>
    <t>1.10.</t>
  </si>
  <si>
    <t>0-12 jaar</t>
  </si>
  <si>
    <t>12-18 jaar</t>
  </si>
  <si>
    <t>18-65 jaar</t>
  </si>
  <si>
    <t>65+ jaar</t>
  </si>
  <si>
    <t>economische actoren</t>
  </si>
  <si>
    <t>verschillende leetijdsgroepen</t>
  </si>
  <si>
    <t xml:space="preserve">geschatte datum uitvoering of realisatie </t>
  </si>
  <si>
    <t>2.4.</t>
  </si>
  <si>
    <t>2.5.</t>
  </si>
  <si>
    <t>2.6.</t>
  </si>
  <si>
    <t>2.7.</t>
  </si>
  <si>
    <t>2.8.</t>
  </si>
  <si>
    <t>2.9.</t>
  </si>
  <si>
    <t>2.10</t>
  </si>
  <si>
    <t>Resultaat of product 2:  … (vul in)</t>
  </si>
  <si>
    <t>Resultaat of product  3:  … (vul in)</t>
  </si>
  <si>
    <t>3.4.</t>
  </si>
  <si>
    <t>3.5.</t>
  </si>
  <si>
    <t>3.6.</t>
  </si>
  <si>
    <t>3.7.</t>
  </si>
  <si>
    <t>3.8.</t>
  </si>
  <si>
    <t>3.9.</t>
  </si>
  <si>
    <t>3.10.</t>
  </si>
  <si>
    <t>geschatte datum uitvoering of realisatie</t>
  </si>
  <si>
    <t>n.v.t.</t>
  </si>
  <si>
    <t>beleidsplan komt ten goede aan alle inwoners van de gemeente</t>
  </si>
  <si>
    <t>goedkeuring beleidsplan lokaal mondiaal beleid door CBS in december</t>
  </si>
  <si>
    <t xml:space="preserve">Ambtenaar Welzijn voor lokaal mondiaal beleid maakt concept beleidsplan op basis van de verkregen input </t>
  </si>
  <si>
    <t>Ambtenaar Welzijn voor lokaal mondiaal beleid finaliseert beleidsplan op basis van opmerkingen en suggesties</t>
  </si>
  <si>
    <t>organisatie Dienst Welzijn; extra budget voor vervoer senioren</t>
  </si>
  <si>
    <t xml:space="preserve">Type kosten </t>
  </si>
  <si>
    <t>investeringskosten</t>
  </si>
  <si>
    <t xml:space="preserve">percentages </t>
  </si>
  <si>
    <t>SDG's</t>
  </si>
  <si>
    <t>Resultaat of product 1:  …(vul in)</t>
  </si>
  <si>
    <t>3.10</t>
  </si>
  <si>
    <t>percentages</t>
  </si>
  <si>
    <t xml:space="preserve">opleiding personeel verantwoordelijk voor ophaling </t>
  </si>
  <si>
    <t>Departement afvalverwerking coördineert; aantal deelnemers = aantal huishoudens</t>
  </si>
  <si>
    <t>Departement afvalverwerking coördineert. aantal deelnemers = aantal huishoudens</t>
  </si>
  <si>
    <t>zusterstad staat in voor de kosten - aantal deelnemers = aantal huishoudens</t>
  </si>
  <si>
    <t>Type kosten</t>
  </si>
  <si>
    <t>machine 2 papierverwerking</t>
  </si>
  <si>
    <t xml:space="preserve">Datum start uitvoering </t>
  </si>
  <si>
    <t xml:space="preserve">Datum einde uitvoering </t>
  </si>
  <si>
    <t>Nr. bewijsstuk</t>
  </si>
  <si>
    <t>referentie interne boekhouding</t>
  </si>
  <si>
    <t>bedrag (EUR) te verhalen op subsidie POV</t>
  </si>
  <si>
    <t>bedrag (EUR) te verhalen op lokaal bestuur</t>
  </si>
  <si>
    <t xml:space="preserve">bedrag (EUR) te verhalen op andere co-financiering  (specifieer welke: …) </t>
  </si>
  <si>
    <t>bedrag factuur (EUR) -  incl. BTW</t>
  </si>
  <si>
    <t>1.2</t>
  </si>
  <si>
    <t>datum factuur of bewijsstuk</t>
  </si>
  <si>
    <t>Financieel verslag LOKAAL LUIK jaaractieplan.  (Vul in, indien van toepassing)</t>
  </si>
  <si>
    <t>Datum einde uitvoering</t>
  </si>
  <si>
    <t>2.10.</t>
  </si>
  <si>
    <t>Resultaat of product 3:  … (vul in)</t>
  </si>
  <si>
    <t>Financieel verslag MONDIAAL LUIK jaaractieplan. (Vul in, indien van toepassing)</t>
  </si>
  <si>
    <t xml:space="preserve">1. Van EURO naar lokale munt (specificeer:…) </t>
  </si>
  <si>
    <t xml:space="preserve">2. Van EUR naar USD (vul in, indien van toepassing) </t>
  </si>
  <si>
    <t xml:space="preserve">bedrag lokale munt  - specifieer: </t>
  </si>
  <si>
    <t xml:space="preserve">Nr. van activiteit waaraan kost is gekoppeld </t>
  </si>
  <si>
    <t>Datum factuur of bewijsstuk</t>
  </si>
  <si>
    <t>Voor het  LOKAAL luik van het actieplan vul je tabbladen  3. en  4. in.</t>
  </si>
  <si>
    <t xml:space="preserve"> Voor het MONDIAAL luik van het actieplan vul je  tabbladen 5. en 6. in. </t>
  </si>
  <si>
    <t xml:space="preserve">Stuur het ingevulde Excelbestand en een kopie van het collegebesluit (dat het jaaractieplan goedkeurt waarvoor een subsidie wordt aangevraagd) naar: mondialegemeenten@oost-vlaanderen.be </t>
  </si>
  <si>
    <t>Voor het LOKAAL luik van het actieplan vul je  tabbladen  7. en 8. in.</t>
  </si>
  <si>
    <t xml:space="preserve">Voor het MONDIAAL luik van het actieplan vul je tabbladen  9. en 10. in </t>
  </si>
  <si>
    <t xml:space="preserve">Indien nee, welk(e) resultaat/resultaten werden niet bereikt? </t>
  </si>
  <si>
    <t>111. onderwijs</t>
  </si>
  <si>
    <t>121. gezondheid</t>
  </si>
  <si>
    <t>130. bevolking &amp; reproductieve gezondheid</t>
  </si>
  <si>
    <t>170. water &amp; sanitair</t>
  </si>
  <si>
    <t>151. bestuur &amp; burgers</t>
  </si>
  <si>
    <t>152. vrede &amp; veiligheid</t>
  </si>
  <si>
    <t>160. sociale dienstverlening &amp; infrastructuur</t>
  </si>
  <si>
    <t>210. vervoer</t>
  </si>
  <si>
    <t>220. communicatie</t>
  </si>
  <si>
    <t>231. energie</t>
  </si>
  <si>
    <t>311. landbouw</t>
  </si>
  <si>
    <t>312. bosbouw</t>
  </si>
  <si>
    <t>313. visserij</t>
  </si>
  <si>
    <t>322. grondstoffen en mijnen</t>
  </si>
  <si>
    <t>331. handel</t>
  </si>
  <si>
    <t>410. milieu</t>
  </si>
  <si>
    <t>520. voedselhulp</t>
  </si>
  <si>
    <t>730. heropbouw &amp; rehabilitatie</t>
  </si>
  <si>
    <t>930. vluchtelingen (in DAC-land)</t>
  </si>
  <si>
    <t>000 ik weet het niet</t>
  </si>
  <si>
    <t>onderwijs</t>
  </si>
  <si>
    <t>niet van toepassing</t>
  </si>
  <si>
    <t xml:space="preserve">burgers algemeen </t>
  </si>
  <si>
    <t>sociaal-culturele actoren</t>
  </si>
  <si>
    <t>advies- en participatieraden</t>
  </si>
  <si>
    <t>Type doelgroep</t>
  </si>
  <si>
    <t>Leeftijd doelgroep</t>
  </si>
  <si>
    <t>Leeftijd Doelgroep</t>
  </si>
  <si>
    <t>Type Doelgroep  (DAC sector)</t>
  </si>
  <si>
    <t xml:space="preserve">3. Van USD naar lokale munt (vul in, indien van toepassing) </t>
  </si>
  <si>
    <t>(fictieve) wisselkoers USD-CFA/XOF bij wijze van voorbeeld</t>
  </si>
  <si>
    <t xml:space="preserve">werkingskosten </t>
  </si>
  <si>
    <t xml:space="preserve">Totaal </t>
  </si>
  <si>
    <t>%</t>
  </si>
  <si>
    <t xml:space="preserve">Goedgekeurd subsidiebedrag voor lokaal luik van jaaractieplan: </t>
  </si>
  <si>
    <t xml:space="preserve">Goedgekeurd subsidiebedrag voor mondiaal luik van jaaractieplan: </t>
  </si>
  <si>
    <t xml:space="preserve">Oplijsting kosten </t>
  </si>
  <si>
    <t>Oplijsting kosten</t>
  </si>
  <si>
    <t>Beetje uitleg bij Excel</t>
  </si>
  <si>
    <t xml:space="preserve">Tekst schrijven: gebruik geen plus- of min-tekens in de tekst. Schrijf de tekst doorlopend met enkel een spatie tussen de verschillende zinnen. Alle cellen zijn op voorhand geformateerd en passen zich automatisch aan de grootte van de tekst aan.  </t>
  </si>
  <si>
    <t xml:space="preserve">Getallen: schrijf het volledig getal. Gebruik enkel een komma voor de decimalen.  Het is niet nodig om een punt te gebruiken voor de duizendtallen. Dat gebeurt automatisch. Bij geldbedragen worden de valuta in EUR en USD automatisch aangeduid. </t>
  </si>
  <si>
    <t xml:space="preserve">Je kan voor elk luik van een jaaractieplan slechts 3 resultaten aanduiden. Onder elk resultaat kan je wel tot 10 verschillende activiteiten onderbrengen. Op die manier vragen we om het subsidiebedrag gefocused aan te wenden voor een beperkt aantal resultaten dat je wil bereiken in 1 jaar.  </t>
  </si>
  <si>
    <t xml:space="preserve">Ondervind je problemen bij het invullen van het formulier of heb je vragen daaromtrent? Aarzel dan niet om ons te contacteren zodat we je verder op weg kunnen zetten: mondialegemeenten@oost-vlaanderen.be </t>
  </si>
  <si>
    <t>Keuzeopties: Als je met de cursor op de cel gaat staan en er verschijnt een pijltje op het einde van de cel, dan moet je kiezen uit de aangeboden keuzelijst. Die verschiijnt wanneer je met de muis klikt op het pijltje. Je moet dan één van de aangeboden opties aangeven. Het is dan niet mogelijk om dat veld of die cel op een andere manier in te vullen,</t>
  </si>
  <si>
    <t xml:space="preserve">Ondernemingsnummer lokaal bestuur: </t>
  </si>
  <si>
    <t xml:space="preserve">Rekening lokaal bestuur waarop het subsidiebedrag mag gestort worden (na goedkeuring van de verantwoording)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</si>
</sst>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
    <numFmt numFmtId="165" formatCode="&quot;€&quot;\ #,##0.00"/>
    <numFmt numFmtId="166" formatCode="d/mm/yyyy;@"/>
    <numFmt numFmtId="167" formatCode="[$$-409]#,##0.00"/>
    <numFmt numFmtId="168" formatCode="#,##0.00\ [$CFA-280C]"/>
  </numFmts>
  <fonts count="17" x14ac:knownFonts="1">
    <font>
      <sz val="11"/>
      <color theme="1"/>
      <name val="Aptos Narrow"/>
      <family val="2"/>
      <scheme val="minor"/>
    </font>
    <font>
      <b/>
      <sz val="11"/>
      <color theme="1"/>
      <name val="Aptos Narrow"/>
      <family val="2"/>
      <scheme val="minor"/>
    </font>
    <font>
      <i/>
      <sz val="12"/>
      <color rgb="FF000000"/>
      <name val="Aptos"/>
      <family val="2"/>
    </font>
    <font>
      <b/>
      <i/>
      <sz val="12"/>
      <color rgb="FF000000"/>
      <name val="Aptos"/>
      <family val="2"/>
    </font>
    <font>
      <b/>
      <sz val="20"/>
      <color rgb="FF0F4761"/>
      <name val="Aptos Display"/>
      <family val="2"/>
    </font>
    <font>
      <i/>
      <sz val="11"/>
      <color theme="1"/>
      <name val="Aptos Narrow"/>
      <family val="2"/>
      <scheme val="minor"/>
    </font>
    <font>
      <b/>
      <sz val="20"/>
      <color theme="1"/>
      <name val="Aptos Display"/>
      <family val="2"/>
      <scheme val="major"/>
    </font>
    <font>
      <b/>
      <sz val="18"/>
      <color theme="1"/>
      <name val="Aptos Narrow"/>
      <family val="2"/>
      <scheme val="minor"/>
    </font>
    <font>
      <b/>
      <sz val="12"/>
      <color theme="1"/>
      <name val="Aptos Narrow"/>
      <family val="2"/>
      <scheme val="minor"/>
    </font>
    <font>
      <b/>
      <sz val="18"/>
      <color theme="1"/>
      <name val="Aptos Display"/>
      <family val="2"/>
      <scheme val="major"/>
    </font>
    <font>
      <sz val="12"/>
      <color theme="1"/>
      <name val="Aptos Narrow"/>
      <family val="2"/>
      <scheme val="minor"/>
    </font>
    <font>
      <sz val="16"/>
      <color theme="1"/>
      <name val="Aptos Display"/>
      <family val="2"/>
      <scheme val="major"/>
    </font>
    <font>
      <i/>
      <sz val="16"/>
      <color theme="1"/>
      <name val="Aptos Display"/>
      <family val="2"/>
      <scheme val="major"/>
    </font>
    <font>
      <i/>
      <sz val="18"/>
      <color theme="1"/>
      <name val="Aptos Narrow"/>
      <family val="2"/>
      <scheme val="minor"/>
    </font>
    <font>
      <b/>
      <sz val="14"/>
      <color theme="1"/>
      <name val="Aptos Narrow"/>
      <family val="2"/>
      <scheme val="minor"/>
    </font>
    <font>
      <i/>
      <sz val="16"/>
      <color theme="1"/>
      <name val="Aptos Narrow"/>
      <family val="2"/>
      <scheme val="minor"/>
    </font>
    <font>
      <sz val="14"/>
      <color theme="1"/>
      <name val="Aptos Narrow"/>
      <family val="2"/>
      <scheme val="minor"/>
    </font>
  </fonts>
  <fills count="7">
    <fill>
      <patternFill patternType="none"/>
    </fill>
    <fill>
      <patternFill patternType="gray125"/>
    </fill>
    <fill>
      <patternFill patternType="solid">
        <fgColor theme="3" tint="0.89999084444715716"/>
        <bgColor indexed="64"/>
      </patternFill>
    </fill>
    <fill>
      <patternFill patternType="solid">
        <fgColor theme="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98">
    <xf numFmtId="0" fontId="0" fillId="0" borderId="0" xfId="0"/>
    <xf numFmtId="0" fontId="0" fillId="0" borderId="0" xfId="0" applyAlignment="1">
      <alignment vertical="justify"/>
    </xf>
    <xf numFmtId="0" fontId="0" fillId="0" borderId="1" xfId="0" applyBorder="1" applyAlignment="1">
      <alignment vertical="justify"/>
    </xf>
    <xf numFmtId="0" fontId="0" fillId="0" borderId="0" xfId="0" applyAlignment="1">
      <alignment horizontal="left" vertical="justify"/>
    </xf>
    <xf numFmtId="0" fontId="1" fillId="0" borderId="0" xfId="0" applyFont="1" applyAlignment="1">
      <alignment horizontal="right" vertical="justify"/>
    </xf>
    <xf numFmtId="0" fontId="0" fillId="0" borderId="1" xfId="0" applyBorder="1" applyAlignment="1">
      <alignment horizontal="left" vertical="justify"/>
    </xf>
    <xf numFmtId="0" fontId="1" fillId="0" borderId="0" xfId="0" applyFont="1" applyAlignment="1">
      <alignment horizontal="left" vertical="justify"/>
    </xf>
    <xf numFmtId="0" fontId="2" fillId="0" borderId="0" xfId="0" applyFont="1"/>
    <xf numFmtId="0" fontId="1" fillId="0" borderId="0" xfId="0" applyFont="1"/>
    <xf numFmtId="0" fontId="4" fillId="0" borderId="0" xfId="0" applyFont="1"/>
    <xf numFmtId="0" fontId="1" fillId="0" borderId="1" xfId="0" applyFont="1" applyBorder="1" applyAlignment="1">
      <alignment vertical="justify"/>
    </xf>
    <xf numFmtId="0" fontId="1" fillId="3" borderId="1" xfId="0" applyFont="1" applyFill="1" applyBorder="1" applyAlignment="1">
      <alignment vertical="justify"/>
    </xf>
    <xf numFmtId="0" fontId="1" fillId="2" borderId="1" xfId="0" applyFont="1" applyFill="1" applyBorder="1" applyAlignment="1">
      <alignment vertical="justify"/>
    </xf>
    <xf numFmtId="0" fontId="0" fillId="0" borderId="3" xfId="0" applyBorder="1" applyAlignment="1">
      <alignment vertical="justify"/>
    </xf>
    <xf numFmtId="0" fontId="0" fillId="0" borderId="3" xfId="0" applyBorder="1" applyAlignment="1">
      <alignment horizontal="left" vertical="justify"/>
    </xf>
    <xf numFmtId="0" fontId="1" fillId="2" borderId="4" xfId="0" applyFont="1" applyFill="1" applyBorder="1" applyAlignment="1">
      <alignment vertical="justify"/>
    </xf>
    <xf numFmtId="0" fontId="5" fillId="0" borderId="0" xfId="0" applyFont="1"/>
    <xf numFmtId="0" fontId="1" fillId="0" borderId="0" xfId="0" applyFont="1" applyAlignment="1">
      <alignment vertical="justify"/>
    </xf>
    <xf numFmtId="0" fontId="4" fillId="0" borderId="0" xfId="0" applyFont="1" applyAlignment="1">
      <alignment vertical="justify"/>
    </xf>
    <xf numFmtId="0" fontId="3" fillId="2" borderId="0" xfId="0" applyFont="1" applyFill="1" applyAlignment="1">
      <alignment vertical="justify"/>
    </xf>
    <xf numFmtId="0" fontId="3" fillId="3" borderId="0" xfId="0" applyFont="1" applyFill="1" applyAlignment="1">
      <alignment vertical="justify"/>
    </xf>
    <xf numFmtId="0" fontId="0" fillId="2" borderId="0" xfId="0" applyFill="1" applyAlignment="1">
      <alignment vertical="justify"/>
    </xf>
    <xf numFmtId="0" fontId="0" fillId="5" borderId="0" xfId="0" applyFill="1" applyAlignment="1">
      <alignment vertical="justify"/>
    </xf>
    <xf numFmtId="0" fontId="0" fillId="3" borderId="0" xfId="0" applyFill="1" applyAlignment="1">
      <alignment vertical="justify"/>
    </xf>
    <xf numFmtId="0" fontId="1" fillId="5" borderId="0" xfId="0" applyFont="1" applyFill="1" applyAlignment="1">
      <alignment vertical="justify"/>
    </xf>
    <xf numFmtId="0" fontId="0" fillId="2" borderId="0" xfId="0" applyFill="1"/>
    <xf numFmtId="0" fontId="0" fillId="5" borderId="0" xfId="0" applyFill="1"/>
    <xf numFmtId="0" fontId="0" fillId="0" borderId="0" xfId="0" applyAlignment="1">
      <alignment horizontal="left" vertical="justify" indent="1"/>
    </xf>
    <xf numFmtId="0" fontId="0" fillId="2" borderId="1" xfId="0" applyFill="1" applyBorder="1"/>
    <xf numFmtId="0" fontId="1" fillId="2" borderId="1" xfId="0" applyFont="1" applyFill="1" applyBorder="1" applyAlignment="1">
      <alignment horizontal="left"/>
    </xf>
    <xf numFmtId="0" fontId="1" fillId="2" borderId="1" xfId="0" applyFont="1" applyFill="1" applyBorder="1"/>
    <xf numFmtId="0" fontId="1" fillId="2" borderId="1" xfId="0" applyFont="1" applyFill="1" applyBorder="1" applyAlignment="1">
      <alignment horizontal="left" indent="7"/>
    </xf>
    <xf numFmtId="165" fontId="0" fillId="2" borderId="1" xfId="0" applyNumberFormat="1" applyFill="1" applyBorder="1"/>
    <xf numFmtId="0" fontId="8" fillId="2" borderId="1" xfId="0" applyFont="1" applyFill="1" applyBorder="1" applyAlignment="1">
      <alignment horizontal="left" vertical="justify"/>
    </xf>
    <xf numFmtId="0" fontId="8" fillId="3" borderId="1" xfId="0" applyFont="1" applyFill="1" applyBorder="1" applyAlignment="1">
      <alignment vertical="justify"/>
    </xf>
    <xf numFmtId="164" fontId="0" fillId="0" borderId="0" xfId="0" applyNumberFormat="1" applyAlignment="1">
      <alignment horizontal="left" vertical="justify"/>
    </xf>
    <xf numFmtId="165" fontId="1" fillId="0" borderId="0" xfId="0" applyNumberFormat="1" applyFont="1" applyAlignment="1">
      <alignment horizontal="left" vertical="justify"/>
    </xf>
    <xf numFmtId="0" fontId="1" fillId="2" borderId="0" xfId="0" applyFont="1" applyFill="1" applyAlignment="1">
      <alignment horizontal="left" vertical="justify"/>
    </xf>
    <xf numFmtId="0" fontId="8" fillId="0" borderId="0" xfId="0" applyFont="1" applyAlignment="1">
      <alignment horizontal="left" vertical="justify"/>
    </xf>
    <xf numFmtId="0" fontId="8" fillId="0" borderId="0" xfId="0" applyFont="1" applyAlignment="1">
      <alignment vertical="justify"/>
    </xf>
    <xf numFmtId="0" fontId="10" fillId="0" borderId="0" xfId="0" applyFont="1" applyAlignment="1">
      <alignment vertical="justify"/>
    </xf>
    <xf numFmtId="0" fontId="8" fillId="0" borderId="0" xfId="0" applyFont="1" applyAlignment="1">
      <alignment horizontal="right" vertical="justify"/>
    </xf>
    <xf numFmtId="0" fontId="8" fillId="2" borderId="1" xfId="0" applyFont="1" applyFill="1" applyBorder="1" applyAlignment="1">
      <alignment vertical="justify"/>
    </xf>
    <xf numFmtId="0" fontId="0" fillId="5" borderId="1" xfId="0" applyFill="1" applyBorder="1" applyAlignment="1">
      <alignment horizontal="left" vertical="justify"/>
    </xf>
    <xf numFmtId="0" fontId="0" fillId="5" borderId="1" xfId="0" applyFill="1" applyBorder="1" applyAlignment="1">
      <alignment vertical="justify"/>
    </xf>
    <xf numFmtId="0" fontId="0" fillId="0" borderId="6" xfId="0" applyBorder="1" applyAlignment="1">
      <alignment vertical="justify"/>
    </xf>
    <xf numFmtId="0" fontId="0" fillId="0" borderId="6" xfId="0" applyBorder="1" applyAlignment="1">
      <alignment horizontal="left" vertical="justify"/>
    </xf>
    <xf numFmtId="0" fontId="5" fillId="0" borderId="0" xfId="0" applyFont="1" applyAlignment="1">
      <alignment horizontal="left" vertical="justify"/>
    </xf>
    <xf numFmtId="0" fontId="5" fillId="0" borderId="0" xfId="0" applyFont="1" applyAlignment="1">
      <alignment horizontal="center" vertical="justify"/>
    </xf>
    <xf numFmtId="164" fontId="5" fillId="0" borderId="0" xfId="0" applyNumberFormat="1" applyFont="1" applyAlignment="1">
      <alignment vertical="justify"/>
    </xf>
    <xf numFmtId="164" fontId="5" fillId="0" borderId="0" xfId="0" applyNumberFormat="1" applyFont="1" applyAlignment="1">
      <alignment horizontal="right" vertical="justify"/>
    </xf>
    <xf numFmtId="165" fontId="0" fillId="0" borderId="3" xfId="0" applyNumberFormat="1" applyBorder="1" applyAlignment="1">
      <alignment vertical="justify"/>
    </xf>
    <xf numFmtId="165" fontId="0" fillId="0" borderId="1" xfId="0" applyNumberFormat="1" applyBorder="1"/>
    <xf numFmtId="165" fontId="0" fillId="0" borderId="6" xfId="0" applyNumberFormat="1" applyBorder="1" applyAlignment="1">
      <alignment vertical="justify"/>
    </xf>
    <xf numFmtId="165" fontId="0" fillId="0" borderId="4" xfId="0" applyNumberFormat="1" applyBorder="1"/>
    <xf numFmtId="165" fontId="1" fillId="0" borderId="1" xfId="0" applyNumberFormat="1" applyFont="1" applyBorder="1" applyAlignment="1">
      <alignment vertical="justify"/>
    </xf>
    <xf numFmtId="0" fontId="0" fillId="0" borderId="5" xfId="0" applyBorder="1" applyAlignment="1">
      <alignment horizontal="left" vertical="justify"/>
    </xf>
    <xf numFmtId="165" fontId="0" fillId="0" borderId="7" xfId="0" applyNumberFormat="1" applyBorder="1" applyAlignment="1">
      <alignment vertical="justify"/>
    </xf>
    <xf numFmtId="0" fontId="0" fillId="0" borderId="1" xfId="0" applyBorder="1"/>
    <xf numFmtId="0" fontId="6" fillId="0" borderId="0" xfId="0" applyFont="1"/>
    <xf numFmtId="0" fontId="8" fillId="6" borderId="0" xfId="0" applyFont="1" applyFill="1" applyAlignment="1">
      <alignment vertical="justify"/>
    </xf>
    <xf numFmtId="0" fontId="1" fillId="4" borderId="8" xfId="0" applyFont="1" applyFill="1" applyBorder="1" applyAlignment="1">
      <alignment vertical="justify"/>
    </xf>
    <xf numFmtId="0" fontId="0" fillId="0" borderId="1" xfId="0" applyBorder="1" applyAlignment="1">
      <alignment horizontal="center" vertical="justify"/>
    </xf>
    <xf numFmtId="0" fontId="1" fillId="2" borderId="0" xfId="0" applyFont="1" applyFill="1" applyAlignment="1">
      <alignment vertical="justify"/>
    </xf>
    <xf numFmtId="0" fontId="13" fillId="0" borderId="0" xfId="0" applyFont="1" applyAlignment="1">
      <alignment vertical="justify"/>
    </xf>
    <xf numFmtId="0" fontId="15" fillId="0" borderId="0" xfId="0" applyFont="1" applyAlignment="1">
      <alignment vertical="justify"/>
    </xf>
    <xf numFmtId="165" fontId="0" fillId="0" borderId="11" xfId="0" applyNumberFormat="1" applyBorder="1"/>
    <xf numFmtId="165" fontId="0" fillId="0" borderId="1" xfId="0" applyNumberFormat="1" applyBorder="1" applyAlignment="1">
      <alignment vertical="justify"/>
    </xf>
    <xf numFmtId="165" fontId="0" fillId="0" borderId="12" xfId="0" applyNumberFormat="1" applyBorder="1" applyAlignment="1">
      <alignment vertical="justify"/>
    </xf>
    <xf numFmtId="0" fontId="0" fillId="0" borderId="2" xfId="0" applyBorder="1" applyAlignment="1">
      <alignment vertical="justify"/>
    </xf>
    <xf numFmtId="0" fontId="0" fillId="0" borderId="13" xfId="0" applyBorder="1" applyAlignment="1">
      <alignment horizontal="left" vertical="justify"/>
    </xf>
    <xf numFmtId="165" fontId="0" fillId="0" borderId="0" xfId="0" applyNumberFormat="1"/>
    <xf numFmtId="0" fontId="1" fillId="6" borderId="1" xfId="0" applyFont="1" applyFill="1" applyBorder="1" applyAlignment="1">
      <alignment vertical="justify"/>
    </xf>
    <xf numFmtId="14" fontId="0" fillId="0" borderId="1" xfId="0" applyNumberFormat="1" applyBorder="1" applyAlignment="1">
      <alignment horizontal="left"/>
    </xf>
    <xf numFmtId="0" fontId="0" fillId="0" borderId="1" xfId="0" applyBorder="1" applyAlignment="1">
      <alignment horizontal="left"/>
    </xf>
    <xf numFmtId="0" fontId="1" fillId="2" borderId="1" xfId="0" applyFont="1" applyFill="1" applyBorder="1" applyAlignment="1">
      <alignment horizontal="center" vertical="justify"/>
    </xf>
    <xf numFmtId="0" fontId="0" fillId="0" borderId="1" xfId="0" applyBorder="1" applyAlignment="1">
      <alignment horizontal="center"/>
    </xf>
    <xf numFmtId="0" fontId="1" fillId="0" borderId="1" xfId="0" applyFont="1" applyBorder="1"/>
    <xf numFmtId="0" fontId="14" fillId="0" borderId="0" xfId="0" applyFont="1"/>
    <xf numFmtId="165" fontId="1" fillId="0" borderId="1" xfId="0" applyNumberFormat="1" applyFont="1" applyBorder="1"/>
    <xf numFmtId="167" fontId="0" fillId="0" borderId="1" xfId="0" applyNumberFormat="1" applyBorder="1"/>
    <xf numFmtId="167" fontId="1" fillId="0" borderId="1" xfId="0" applyNumberFormat="1" applyFont="1" applyBorder="1"/>
    <xf numFmtId="2" fontId="1" fillId="0" borderId="1" xfId="0" applyNumberFormat="1" applyFont="1" applyBorder="1"/>
    <xf numFmtId="0" fontId="1" fillId="3" borderId="0" xfId="0" applyFont="1" applyFill="1"/>
    <xf numFmtId="0" fontId="0" fillId="3" borderId="0" xfId="0" applyFill="1"/>
    <xf numFmtId="0" fontId="0" fillId="0" borderId="11" xfId="0" applyBorder="1"/>
    <xf numFmtId="14" fontId="0" fillId="0" borderId="11" xfId="0" applyNumberFormat="1" applyBorder="1" applyAlignment="1">
      <alignment horizontal="left"/>
    </xf>
    <xf numFmtId="0" fontId="0" fillId="0" borderId="11" xfId="0" applyBorder="1" applyAlignment="1">
      <alignment vertical="justify"/>
    </xf>
    <xf numFmtId="168" fontId="0" fillId="0" borderId="1" xfId="0" applyNumberFormat="1" applyBorder="1"/>
    <xf numFmtId="0" fontId="0" fillId="2" borderId="1" xfId="0" applyFill="1" applyBorder="1" applyAlignment="1">
      <alignment vertical="justify"/>
    </xf>
    <xf numFmtId="166" fontId="0" fillId="2" borderId="0" xfId="0" applyNumberFormat="1" applyFill="1" applyAlignment="1">
      <alignment vertical="justify"/>
    </xf>
    <xf numFmtId="165" fontId="1" fillId="2" borderId="1" xfId="0" applyNumberFormat="1" applyFont="1" applyFill="1" applyBorder="1"/>
    <xf numFmtId="166" fontId="0" fillId="2" borderId="0" xfId="0" applyNumberFormat="1" applyFill="1"/>
    <xf numFmtId="0" fontId="8" fillId="2" borderId="1" xfId="0" applyFont="1" applyFill="1" applyBorder="1" applyAlignment="1">
      <alignment horizontal="center" vertical="justify"/>
    </xf>
    <xf numFmtId="0" fontId="1" fillId="3" borderId="1" xfId="0" applyFont="1" applyFill="1" applyBorder="1"/>
    <xf numFmtId="165" fontId="0" fillId="3" borderId="1" xfId="0" applyNumberFormat="1" applyFill="1" applyBorder="1"/>
    <xf numFmtId="165" fontId="1" fillId="3" borderId="1" xfId="0" applyNumberFormat="1" applyFont="1" applyFill="1" applyBorder="1"/>
    <xf numFmtId="3" fontId="0" fillId="0" borderId="1" xfId="0" applyNumberFormat="1" applyBorder="1" applyAlignment="1">
      <alignment horizontal="center" vertical="justify"/>
    </xf>
    <xf numFmtId="3" fontId="0" fillId="5" borderId="1" xfId="0" applyNumberFormat="1" applyFill="1" applyBorder="1" applyAlignment="1">
      <alignment horizontal="center" vertical="justify"/>
    </xf>
    <xf numFmtId="0" fontId="0" fillId="0" borderId="14" xfId="0" applyBorder="1" applyAlignment="1">
      <alignment vertical="justify"/>
    </xf>
    <xf numFmtId="165" fontId="1" fillId="0" borderId="0" xfId="0" applyNumberFormat="1" applyFont="1" applyAlignment="1">
      <alignment vertical="justify"/>
    </xf>
    <xf numFmtId="165" fontId="0" fillId="0" borderId="14" xfId="0" applyNumberFormat="1" applyBorder="1" applyAlignment="1">
      <alignment vertical="justify"/>
    </xf>
    <xf numFmtId="0" fontId="0" fillId="0" borderId="3" xfId="0" applyBorder="1" applyAlignment="1">
      <alignment horizontal="center" vertical="justify"/>
    </xf>
    <xf numFmtId="9" fontId="1" fillId="0" borderId="1" xfId="0" applyNumberFormat="1" applyFont="1" applyBorder="1" applyAlignment="1">
      <alignment horizontal="right" vertical="justify"/>
    </xf>
    <xf numFmtId="9" fontId="1" fillId="0" borderId="1" xfId="0" applyNumberFormat="1" applyFont="1" applyBorder="1" applyAlignment="1">
      <alignment vertical="justify"/>
    </xf>
    <xf numFmtId="10" fontId="1" fillId="0" borderId="1" xfId="0" applyNumberFormat="1" applyFont="1" applyBorder="1"/>
    <xf numFmtId="9" fontId="0" fillId="0" borderId="0" xfId="0" applyNumberFormat="1" applyAlignment="1">
      <alignment horizontal="right" vertical="justify"/>
    </xf>
    <xf numFmtId="3" fontId="0" fillId="5" borderId="0" xfId="0" applyNumberFormat="1" applyFill="1" applyAlignment="1">
      <alignment horizontal="left" vertical="justify"/>
    </xf>
    <xf numFmtId="0" fontId="0" fillId="5" borderId="0" xfId="0" applyFill="1" applyAlignment="1">
      <alignment horizontal="left" vertical="justify"/>
    </xf>
    <xf numFmtId="0" fontId="0" fillId="0" borderId="14" xfId="0" applyBorder="1" applyAlignment="1">
      <alignment horizontal="center" vertical="justify"/>
    </xf>
    <xf numFmtId="0" fontId="0" fillId="0" borderId="6" xfId="0" applyBorder="1" applyAlignment="1">
      <alignment horizontal="center" vertical="justify"/>
    </xf>
    <xf numFmtId="10" fontId="1" fillId="0" borderId="1" xfId="0" applyNumberFormat="1" applyFont="1" applyBorder="1" applyAlignment="1">
      <alignment vertical="justify"/>
    </xf>
    <xf numFmtId="0" fontId="0" fillId="6" borderId="1" xfId="0" applyFill="1" applyBorder="1" applyAlignment="1">
      <alignment vertical="justify"/>
    </xf>
    <xf numFmtId="0" fontId="0" fillId="3" borderId="1" xfId="0" applyFill="1" applyBorder="1" applyAlignment="1">
      <alignment vertical="justify"/>
    </xf>
    <xf numFmtId="0" fontId="0" fillId="0" borderId="12" xfId="0" applyBorder="1" applyAlignment="1">
      <alignment horizontal="left" vertical="justify"/>
    </xf>
    <xf numFmtId="166" fontId="0" fillId="0" borderId="1" xfId="0" applyNumberFormat="1" applyBorder="1" applyAlignment="1">
      <alignment horizontal="center" vertical="justify"/>
    </xf>
    <xf numFmtId="165" fontId="0" fillId="0" borderId="1" xfId="0" applyNumberFormat="1" applyBorder="1" applyAlignment="1">
      <alignment horizontal="left" vertical="justify"/>
    </xf>
    <xf numFmtId="166" fontId="0" fillId="5" borderId="1" xfId="0" applyNumberFormat="1" applyFill="1" applyBorder="1" applyAlignment="1">
      <alignment horizontal="center" vertical="justify"/>
    </xf>
    <xf numFmtId="14" fontId="0" fillId="0" borderId="0" xfId="0" applyNumberFormat="1" applyAlignment="1">
      <alignment horizontal="center" vertical="justify"/>
    </xf>
    <xf numFmtId="165" fontId="0" fillId="0" borderId="5" xfId="0" applyNumberFormat="1" applyBorder="1" applyAlignment="1">
      <alignment horizontal="right" vertical="justify"/>
    </xf>
    <xf numFmtId="165" fontId="0" fillId="0" borderId="3" xfId="0" applyNumberFormat="1" applyBorder="1" applyAlignment="1">
      <alignment horizontal="right" vertical="justify"/>
    </xf>
    <xf numFmtId="165" fontId="0" fillId="0" borderId="6" xfId="0" applyNumberFormat="1" applyBorder="1" applyAlignment="1">
      <alignment horizontal="right" vertical="justify"/>
    </xf>
    <xf numFmtId="165" fontId="0" fillId="0" borderId="1" xfId="0" applyNumberFormat="1" applyBorder="1" applyAlignment="1">
      <alignment horizontal="right" vertical="justify"/>
    </xf>
    <xf numFmtId="165" fontId="0" fillId="0" borderId="7" xfId="0" applyNumberFormat="1" applyBorder="1" applyAlignment="1">
      <alignment horizontal="right" vertical="justify"/>
    </xf>
    <xf numFmtId="165" fontId="1" fillId="0" borderId="1" xfId="0" applyNumberFormat="1" applyFont="1" applyBorder="1" applyAlignment="1">
      <alignment horizontal="right" vertical="justify"/>
    </xf>
    <xf numFmtId="165" fontId="1" fillId="0" borderId="0" xfId="0" applyNumberFormat="1" applyFont="1" applyAlignment="1">
      <alignment horizontal="right" vertical="justify"/>
    </xf>
    <xf numFmtId="165" fontId="0" fillId="0" borderId="1" xfId="0" applyNumberFormat="1" applyBorder="1" applyAlignment="1">
      <alignment horizontal="right"/>
    </xf>
    <xf numFmtId="165" fontId="0" fillId="0" borderId="12" xfId="0" applyNumberFormat="1" applyBorder="1" applyAlignment="1">
      <alignment horizontal="right" vertical="justify"/>
    </xf>
    <xf numFmtId="165" fontId="0" fillId="0" borderId="4" xfId="0" applyNumberFormat="1" applyBorder="1" applyAlignment="1">
      <alignment horizontal="right"/>
    </xf>
    <xf numFmtId="10" fontId="1" fillId="0" borderId="1" xfId="0" applyNumberFormat="1" applyFont="1" applyBorder="1" applyAlignment="1">
      <alignment horizontal="right"/>
    </xf>
    <xf numFmtId="0" fontId="0" fillId="0" borderId="0" xfId="0" applyAlignment="1">
      <alignment horizontal="right" vertical="justify"/>
    </xf>
    <xf numFmtId="10" fontId="0" fillId="0" borderId="1" xfId="0" applyNumberFormat="1" applyBorder="1" applyAlignment="1">
      <alignment horizontal="right" vertical="justify"/>
    </xf>
    <xf numFmtId="0" fontId="0" fillId="0" borderId="0" xfId="0" applyAlignment="1">
      <alignment horizontal="right"/>
    </xf>
    <xf numFmtId="10" fontId="0" fillId="0" borderId="1" xfId="0" applyNumberFormat="1" applyBorder="1" applyAlignment="1">
      <alignment horizontal="right"/>
    </xf>
    <xf numFmtId="14" fontId="0" fillId="0" borderId="1" xfId="0" applyNumberFormat="1" applyBorder="1" applyAlignment="1">
      <alignment horizontal="center" vertical="justify"/>
    </xf>
    <xf numFmtId="166" fontId="0" fillId="0" borderId="1" xfId="0" applyNumberFormat="1" applyBorder="1"/>
    <xf numFmtId="166" fontId="0" fillId="0" borderId="1" xfId="0" applyNumberFormat="1" applyBorder="1" applyAlignment="1">
      <alignment horizontal="center"/>
    </xf>
    <xf numFmtId="1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center" vertical="justify"/>
    </xf>
    <xf numFmtId="0" fontId="0" fillId="0" borderId="11" xfId="0" applyBorder="1" applyAlignment="1">
      <alignment horizontal="left"/>
    </xf>
    <xf numFmtId="167" fontId="0" fillId="0" borderId="1" xfId="0" applyNumberFormat="1" applyBorder="1" applyAlignment="1">
      <alignment horizontal="right"/>
    </xf>
    <xf numFmtId="0" fontId="3" fillId="2" borderId="15" xfId="0" applyFont="1" applyFill="1" applyBorder="1" applyAlignment="1">
      <alignment vertical="justify"/>
    </xf>
    <xf numFmtId="0" fontId="3" fillId="3" borderId="16" xfId="0" applyFont="1" applyFill="1" applyBorder="1" applyAlignment="1">
      <alignment vertical="justify"/>
    </xf>
    <xf numFmtId="0" fontId="3" fillId="5" borderId="0" xfId="0" applyFont="1" applyFill="1"/>
    <xf numFmtId="0" fontId="1" fillId="0" borderId="17" xfId="0" applyFont="1" applyBorder="1"/>
    <xf numFmtId="0" fontId="0" fillId="0" borderId="18" xfId="0" applyBorder="1" applyAlignment="1">
      <alignment vertical="justify"/>
    </xf>
    <xf numFmtId="0" fontId="1" fillId="0" borderId="19" xfId="0" applyFont="1" applyBorder="1"/>
    <xf numFmtId="0" fontId="0" fillId="0" borderId="20" xfId="0" applyBorder="1" applyAlignment="1">
      <alignment vertical="justify"/>
    </xf>
    <xf numFmtId="0" fontId="0" fillId="0" borderId="19" xfId="0" applyBorder="1"/>
    <xf numFmtId="0" fontId="0" fillId="0" borderId="21" xfId="0" applyBorder="1"/>
    <xf numFmtId="0" fontId="0" fillId="0" borderId="22" xfId="0" applyBorder="1" applyAlignment="1">
      <alignment vertical="justify"/>
    </xf>
    <xf numFmtId="0" fontId="5" fillId="0" borderId="22" xfId="0" applyFont="1" applyBorder="1" applyAlignment="1">
      <alignment vertical="justify"/>
    </xf>
    <xf numFmtId="0" fontId="1" fillId="2" borderId="0" xfId="0" applyFont="1" applyFill="1"/>
    <xf numFmtId="0" fontId="1" fillId="0" borderId="1" xfId="0" applyFont="1" applyBorder="1" applyAlignment="1">
      <alignment horizontal="center"/>
    </xf>
    <xf numFmtId="9" fontId="0" fillId="0" borderId="1" xfId="0" applyNumberFormat="1" applyBorder="1" applyAlignment="1">
      <alignment horizontal="right"/>
    </xf>
    <xf numFmtId="0" fontId="16" fillId="0" borderId="0" xfId="0" applyFont="1"/>
    <xf numFmtId="165" fontId="0" fillId="0" borderId="0" xfId="0" applyNumberFormat="1" applyAlignment="1">
      <alignment horizontal="right"/>
    </xf>
    <xf numFmtId="9" fontId="0" fillId="0" borderId="0" xfId="0" applyNumberFormat="1" applyAlignment="1">
      <alignment horizontal="right"/>
    </xf>
    <xf numFmtId="0" fontId="10" fillId="0" borderId="0" xfId="0" applyFont="1" applyAlignment="1">
      <alignment vertical="center"/>
    </xf>
    <xf numFmtId="0" fontId="0" fillId="0" borderId="0" xfId="0" applyAlignment="1">
      <alignment vertical="center"/>
    </xf>
    <xf numFmtId="0" fontId="4" fillId="0" borderId="0" xfId="0" applyFont="1" applyAlignment="1">
      <alignment vertical="justify"/>
    </xf>
    <xf numFmtId="0" fontId="0" fillId="0" borderId="0" xfId="0" applyAlignment="1">
      <alignment vertical="justify"/>
    </xf>
    <xf numFmtId="0" fontId="0" fillId="2" borderId="0" xfId="0" applyFill="1" applyAlignment="1">
      <alignment vertical="justify"/>
    </xf>
    <xf numFmtId="0" fontId="0" fillId="3" borderId="0" xfId="0" applyFill="1" applyAlignment="1">
      <alignment vertical="justify"/>
    </xf>
    <xf numFmtId="0" fontId="6" fillId="0" borderId="0" xfId="0" applyFont="1" applyAlignment="1">
      <alignment horizontal="left" vertical="justify"/>
    </xf>
    <xf numFmtId="0" fontId="6" fillId="0" borderId="0" xfId="0" applyFont="1" applyAlignment="1">
      <alignment vertical="justify"/>
    </xf>
    <xf numFmtId="0" fontId="7" fillId="2" borderId="1" xfId="0" applyFont="1" applyFill="1" applyBorder="1" applyAlignment="1">
      <alignment horizontal="left" vertical="justify"/>
    </xf>
    <xf numFmtId="0" fontId="7" fillId="2" borderId="1" xfId="0" applyFont="1" applyFill="1" applyBorder="1" applyAlignment="1">
      <alignment vertical="justify"/>
    </xf>
    <xf numFmtId="0" fontId="7" fillId="6" borderId="1" xfId="0" applyFont="1" applyFill="1" applyBorder="1" applyAlignment="1">
      <alignment horizontal="left" vertical="justify"/>
    </xf>
    <xf numFmtId="0" fontId="7" fillId="6" borderId="1" xfId="0" applyFont="1" applyFill="1" applyBorder="1" applyAlignment="1">
      <alignment vertical="justify"/>
    </xf>
    <xf numFmtId="0" fontId="9" fillId="0" borderId="0" xfId="0" applyFont="1" applyAlignment="1">
      <alignment horizontal="left" vertical="justify"/>
    </xf>
    <xf numFmtId="0" fontId="9" fillId="0" borderId="0" xfId="0" applyFont="1" applyAlignment="1">
      <alignment vertical="justify"/>
    </xf>
    <xf numFmtId="0" fontId="8" fillId="2" borderId="1" xfId="0" applyFont="1" applyFill="1" applyBorder="1" applyAlignment="1">
      <alignment horizontal="left" vertical="justify"/>
    </xf>
    <xf numFmtId="0" fontId="0" fillId="2" borderId="1" xfId="0" applyFill="1" applyBorder="1" applyAlignment="1">
      <alignment vertical="justify"/>
    </xf>
    <xf numFmtId="0" fontId="8" fillId="2" borderId="1" xfId="0" applyFont="1" applyFill="1" applyBorder="1" applyAlignment="1">
      <alignment vertical="justify"/>
    </xf>
    <xf numFmtId="0" fontId="8" fillId="6" borderId="1" xfId="0" applyFont="1" applyFill="1" applyBorder="1" applyAlignment="1">
      <alignment vertical="justify"/>
    </xf>
    <xf numFmtId="0" fontId="0" fillId="6" borderId="1" xfId="0" applyFill="1" applyBorder="1" applyAlignment="1">
      <alignment vertical="justify"/>
    </xf>
    <xf numFmtId="0" fontId="8" fillId="2" borderId="0" xfId="0" applyFont="1" applyFill="1" applyAlignment="1">
      <alignment vertical="justify"/>
    </xf>
    <xf numFmtId="0" fontId="6" fillId="0" borderId="0" xfId="0" applyFont="1"/>
    <xf numFmtId="0" fontId="12" fillId="0" borderId="0" xfId="0" applyFont="1" applyAlignment="1">
      <alignment horizontal="left" vertical="justify"/>
    </xf>
    <xf numFmtId="0" fontId="11" fillId="0" borderId="0" xfId="0" applyFont="1"/>
    <xf numFmtId="0" fontId="8" fillId="2" borderId="2" xfId="0" applyFont="1" applyFill="1" applyBorder="1" applyAlignment="1">
      <alignment vertical="justify"/>
    </xf>
    <xf numFmtId="0" fontId="0" fillId="2" borderId="9" xfId="0" applyFill="1" applyBorder="1" applyAlignment="1">
      <alignment vertical="justify"/>
    </xf>
    <xf numFmtId="0" fontId="0" fillId="2" borderId="10" xfId="0" applyFill="1" applyBorder="1" applyAlignment="1">
      <alignment vertical="justify"/>
    </xf>
    <xf numFmtId="0" fontId="7" fillId="3" borderId="1" xfId="0" applyFont="1" applyFill="1" applyBorder="1" applyAlignment="1">
      <alignment horizontal="left" vertical="justify"/>
    </xf>
    <xf numFmtId="0" fontId="7" fillId="3" borderId="1" xfId="0" applyFont="1" applyFill="1" applyBorder="1" applyAlignment="1">
      <alignment vertical="justify"/>
    </xf>
    <xf numFmtId="0" fontId="13" fillId="0" borderId="0" xfId="0" applyFont="1"/>
    <xf numFmtId="0" fontId="14" fillId="0" borderId="0" xfId="0" applyFont="1"/>
    <xf numFmtId="0" fontId="16" fillId="0" borderId="0" xfId="0" applyFont="1"/>
    <xf numFmtId="0" fontId="16" fillId="0" borderId="20" xfId="0" applyFont="1" applyBorder="1"/>
    <xf numFmtId="0" fontId="1" fillId="2" borderId="2" xfId="0" applyFont="1" applyFill="1" applyBorder="1" applyAlignment="1">
      <alignment vertical="justify"/>
    </xf>
    <xf numFmtId="0" fontId="1" fillId="2" borderId="9" xfId="0" applyFont="1" applyFill="1" applyBorder="1" applyAlignment="1">
      <alignment vertical="justify"/>
    </xf>
    <xf numFmtId="0" fontId="1" fillId="2" borderId="10" xfId="0" applyFont="1" applyFill="1" applyBorder="1" applyAlignment="1">
      <alignment vertical="justify"/>
    </xf>
    <xf numFmtId="0" fontId="1" fillId="0" borderId="2" xfId="0" applyFont="1" applyBorder="1" applyAlignment="1">
      <alignment horizontal="right"/>
    </xf>
    <xf numFmtId="0" fontId="0" fillId="0" borderId="9" xfId="0" applyBorder="1" applyAlignment="1">
      <alignment horizontal="right"/>
    </xf>
    <xf numFmtId="0" fontId="0" fillId="0" borderId="10" xfId="0" applyBorder="1" applyAlignment="1">
      <alignment horizontal="right"/>
    </xf>
    <xf numFmtId="0" fontId="15" fillId="0" borderId="0" xfId="0" applyFont="1"/>
  </cellXfs>
  <cellStyles count="1">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F4325-75CC-4023-B49F-0EC36E808BF6}">
  <dimension ref="A1:K32"/>
  <sheetViews>
    <sheetView tabSelected="1" zoomScale="80" zoomScaleNormal="80" workbookViewId="0">
      <selection activeCell="E11" sqref="E11"/>
    </sheetView>
  </sheetViews>
  <sheetFormatPr defaultRowHeight="15" x14ac:dyDescent="0.25"/>
  <cols>
    <col min="1" max="1" width="29.42578125" customWidth="1"/>
    <col min="2" max="2" width="114.28515625" style="1" customWidth="1"/>
  </cols>
  <sheetData>
    <row r="1" spans="1:11" ht="26.25" x14ac:dyDescent="0.4">
      <c r="A1" s="9" t="s">
        <v>20</v>
      </c>
    </row>
    <row r="2" spans="1:11" ht="15.75" thickBot="1" x14ac:dyDescent="0.3"/>
    <row r="3" spans="1:11" ht="30.75" thickBot="1" x14ac:dyDescent="0.3">
      <c r="A3" s="144"/>
      <c r="B3" s="61" t="s">
        <v>112</v>
      </c>
      <c r="C3" s="26"/>
      <c r="D3" s="26"/>
      <c r="E3" s="26"/>
      <c r="F3" s="26"/>
      <c r="G3" s="26"/>
      <c r="H3" s="26"/>
      <c r="I3" s="26"/>
      <c r="J3" s="26"/>
      <c r="K3" s="26"/>
    </row>
    <row r="4" spans="1:11" ht="15.75" x14ac:dyDescent="0.25">
      <c r="A4" s="7"/>
    </row>
    <row r="5" spans="1:11" x14ac:dyDescent="0.25">
      <c r="A5" s="145" t="s">
        <v>218</v>
      </c>
      <c r="B5" s="146" t="s">
        <v>221</v>
      </c>
    </row>
    <row r="6" spans="1:11" x14ac:dyDescent="0.25">
      <c r="A6" s="147"/>
      <c r="B6" s="148" t="s">
        <v>330</v>
      </c>
    </row>
    <row r="7" spans="1:11" x14ac:dyDescent="0.25">
      <c r="A7" s="147"/>
      <c r="B7" s="148" t="s">
        <v>331</v>
      </c>
    </row>
    <row r="8" spans="1:11" x14ac:dyDescent="0.25">
      <c r="A8" s="147"/>
      <c r="B8" s="148"/>
    </row>
    <row r="9" spans="1:11" ht="30" x14ac:dyDescent="0.25">
      <c r="A9" s="149"/>
      <c r="B9" s="148" t="s">
        <v>332</v>
      </c>
    </row>
    <row r="10" spans="1:11" x14ac:dyDescent="0.25">
      <c r="A10" s="149"/>
      <c r="B10" s="148"/>
    </row>
    <row r="11" spans="1:11" ht="45" x14ac:dyDescent="0.25">
      <c r="A11" s="150"/>
      <c r="B11" s="151" t="s">
        <v>264</v>
      </c>
    </row>
    <row r="14" spans="1:11" x14ac:dyDescent="0.25">
      <c r="A14" s="145" t="s">
        <v>219</v>
      </c>
      <c r="B14" s="146" t="s">
        <v>220</v>
      </c>
    </row>
    <row r="15" spans="1:11" x14ac:dyDescent="0.25">
      <c r="A15" s="149"/>
      <c r="B15" s="148" t="s">
        <v>333</v>
      </c>
    </row>
    <row r="16" spans="1:11" x14ac:dyDescent="0.25">
      <c r="A16" s="149"/>
      <c r="B16" s="148" t="s">
        <v>334</v>
      </c>
    </row>
    <row r="17" spans="1:2" x14ac:dyDescent="0.25">
      <c r="A17" s="149"/>
      <c r="B17" s="148"/>
    </row>
    <row r="18" spans="1:2" ht="30" x14ac:dyDescent="0.25">
      <c r="A18" s="150"/>
      <c r="B18" s="152" t="s">
        <v>265</v>
      </c>
    </row>
    <row r="19" spans="1:2" ht="15.75" thickBot="1" x14ac:dyDescent="0.3"/>
    <row r="20" spans="1:2" ht="15.75" x14ac:dyDescent="0.25">
      <c r="B20" s="142" t="s">
        <v>222</v>
      </c>
    </row>
    <row r="21" spans="1:2" ht="16.5" thickBot="1" x14ac:dyDescent="0.3">
      <c r="B21" s="143" t="s">
        <v>223</v>
      </c>
    </row>
    <row r="24" spans="1:2" ht="30" x14ac:dyDescent="0.25">
      <c r="A24" t="s">
        <v>374</v>
      </c>
      <c r="B24" s="1" t="s">
        <v>375</v>
      </c>
    </row>
    <row r="26" spans="1:2" ht="30" x14ac:dyDescent="0.25">
      <c r="B26" s="1" t="s">
        <v>376</v>
      </c>
    </row>
    <row r="28" spans="1:2" ht="45" x14ac:dyDescent="0.25">
      <c r="B28" s="1" t="s">
        <v>379</v>
      </c>
    </row>
    <row r="30" spans="1:2" ht="45" x14ac:dyDescent="0.25">
      <c r="B30" s="1" t="s">
        <v>377</v>
      </c>
    </row>
    <row r="32" spans="1:2" ht="30" x14ac:dyDescent="0.25">
      <c r="B32" s="1" t="s">
        <v>378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703B-91F2-4BE9-A12D-CDEA0B1A5953}">
  <dimension ref="A1:R71"/>
  <sheetViews>
    <sheetView topLeftCell="A21" workbookViewId="0">
      <selection activeCell="F4" sqref="F4"/>
    </sheetView>
  </sheetViews>
  <sheetFormatPr defaultRowHeight="15" x14ac:dyDescent="0.25"/>
  <cols>
    <col min="1" max="2" width="17.140625" customWidth="1"/>
    <col min="3" max="3" width="16.42578125" customWidth="1"/>
    <col min="4" max="4" width="18.28515625" customWidth="1"/>
    <col min="5" max="5" width="40.7109375" customWidth="1"/>
    <col min="6" max="6" width="18.140625" customWidth="1"/>
    <col min="7" max="7" width="15.42578125" customWidth="1"/>
    <col min="8" max="8" width="23.85546875" customWidth="1"/>
    <col min="9" max="9" width="48.140625" style="1" customWidth="1"/>
    <col min="10" max="10" width="14.5703125" customWidth="1"/>
    <col min="11" max="11" width="25.85546875" customWidth="1"/>
    <col min="12" max="12" width="24.85546875" customWidth="1"/>
    <col min="13" max="13" width="26.5703125" customWidth="1"/>
    <col min="14" max="14" width="34.5703125" customWidth="1"/>
    <col min="15" max="15" width="62.7109375" customWidth="1"/>
  </cols>
  <sheetData>
    <row r="1" spans="1:18" ht="26.25" x14ac:dyDescent="0.4">
      <c r="A1" s="59" t="s">
        <v>320</v>
      </c>
      <c r="B1" s="59"/>
      <c r="C1" s="8"/>
      <c r="D1" s="8"/>
      <c r="E1" s="8"/>
      <c r="F1" s="8"/>
      <c r="G1" s="8"/>
      <c r="H1" s="8"/>
    </row>
    <row r="3" spans="1:18" ht="18.75" x14ac:dyDescent="0.3">
      <c r="A3" s="188" t="s">
        <v>370</v>
      </c>
      <c r="B3" s="189"/>
      <c r="C3" s="189"/>
      <c r="D3" s="190"/>
      <c r="E3" s="77" t="s">
        <v>297</v>
      </c>
      <c r="F3" s="77" t="s">
        <v>200</v>
      </c>
      <c r="G3" s="154" t="s">
        <v>369</v>
      </c>
    </row>
    <row r="4" spans="1:18" x14ac:dyDescent="0.25">
      <c r="E4" s="58" t="s">
        <v>100</v>
      </c>
      <c r="F4" s="126">
        <v>0</v>
      </c>
      <c r="G4" s="155" t="e">
        <f>F4/F7</f>
        <v>#DIV/0!</v>
      </c>
    </row>
    <row r="5" spans="1:18" x14ac:dyDescent="0.25">
      <c r="E5" s="58" t="s">
        <v>367</v>
      </c>
      <c r="F5" s="126">
        <v>0</v>
      </c>
      <c r="G5" s="155" t="e">
        <f>F5/F7</f>
        <v>#DIV/0!</v>
      </c>
    </row>
    <row r="6" spans="1:18" x14ac:dyDescent="0.25">
      <c r="E6" s="58" t="s">
        <v>298</v>
      </c>
      <c r="F6" s="126">
        <v>0</v>
      </c>
      <c r="G6" s="155" t="e">
        <f>F6/F7</f>
        <v>#DIV/0!</v>
      </c>
    </row>
    <row r="7" spans="1:18" x14ac:dyDescent="0.25">
      <c r="E7" s="58" t="s">
        <v>368</v>
      </c>
      <c r="F7" s="126">
        <f>SUM(F4:F6)</f>
        <v>0</v>
      </c>
      <c r="G7" s="155" t="e">
        <f>F7/F7</f>
        <v>#DIV/0!</v>
      </c>
    </row>
    <row r="8" spans="1:18" x14ac:dyDescent="0.25">
      <c r="F8" s="157"/>
      <c r="G8" s="158"/>
    </row>
    <row r="9" spans="1:18" ht="18.75" x14ac:dyDescent="0.3">
      <c r="A9" s="188" t="s">
        <v>373</v>
      </c>
      <c r="B9" s="188"/>
      <c r="C9" s="188"/>
      <c r="D9" s="188"/>
    </row>
    <row r="11" spans="1:18" ht="60" x14ac:dyDescent="0.25">
      <c r="A11" s="12" t="s">
        <v>312</v>
      </c>
      <c r="B11" s="72" t="s">
        <v>313</v>
      </c>
      <c r="C11" s="72" t="s">
        <v>178</v>
      </c>
      <c r="D11" s="12" t="s">
        <v>319</v>
      </c>
      <c r="E11" s="12" t="s">
        <v>179</v>
      </c>
      <c r="F11" s="12" t="s">
        <v>180</v>
      </c>
      <c r="G11" s="72" t="s">
        <v>181</v>
      </c>
      <c r="H11" s="12" t="s">
        <v>297</v>
      </c>
      <c r="I11" s="12" t="s">
        <v>182</v>
      </c>
      <c r="J11" s="12" t="s">
        <v>317</v>
      </c>
      <c r="K11" s="12" t="s">
        <v>314</v>
      </c>
      <c r="L11" s="12" t="s">
        <v>315</v>
      </c>
      <c r="M11" s="72" t="s">
        <v>316</v>
      </c>
      <c r="N11" s="72" t="s">
        <v>188</v>
      </c>
      <c r="O11" s="72" t="s">
        <v>190</v>
      </c>
      <c r="P11" s="1"/>
      <c r="Q11" s="1"/>
      <c r="R11" s="1"/>
    </row>
    <row r="12" spans="1:18" x14ac:dyDescent="0.25">
      <c r="A12" s="74"/>
      <c r="B12" s="74"/>
      <c r="C12" s="136"/>
      <c r="D12" s="136"/>
      <c r="E12" s="58"/>
      <c r="F12" s="76"/>
      <c r="G12" s="74"/>
      <c r="H12" s="13"/>
      <c r="I12" s="2"/>
      <c r="J12" s="126"/>
      <c r="K12" s="126"/>
      <c r="L12" s="126"/>
      <c r="M12" s="126"/>
      <c r="N12" s="2"/>
      <c r="O12" s="2"/>
    </row>
    <row r="13" spans="1:18" x14ac:dyDescent="0.25">
      <c r="A13" s="74"/>
      <c r="B13" s="74"/>
      <c r="C13" s="136"/>
      <c r="D13" s="136"/>
      <c r="E13" s="58"/>
      <c r="F13" s="76"/>
      <c r="G13" s="74"/>
      <c r="H13" s="13"/>
      <c r="I13" s="2"/>
      <c r="J13" s="126"/>
      <c r="K13" s="126"/>
      <c r="L13" s="126"/>
      <c r="M13" s="126"/>
      <c r="N13" s="2"/>
      <c r="O13" s="2"/>
    </row>
    <row r="14" spans="1:18" x14ac:dyDescent="0.25">
      <c r="A14" s="74"/>
      <c r="B14" s="74"/>
      <c r="C14" s="136"/>
      <c r="D14" s="136"/>
      <c r="E14" s="58"/>
      <c r="F14" s="76"/>
      <c r="G14" s="74"/>
      <c r="H14" s="13"/>
      <c r="I14" s="2"/>
      <c r="J14" s="126"/>
      <c r="K14" s="126"/>
      <c r="L14" s="126"/>
      <c r="M14" s="126"/>
      <c r="N14" s="2"/>
      <c r="O14" s="2"/>
    </row>
    <row r="15" spans="1:18" x14ac:dyDescent="0.25">
      <c r="A15" s="74"/>
      <c r="B15" s="74"/>
      <c r="C15" s="136"/>
      <c r="D15" s="136"/>
      <c r="E15" s="58"/>
      <c r="F15" s="76"/>
      <c r="G15" s="74"/>
      <c r="H15" s="13"/>
      <c r="I15" s="2"/>
      <c r="J15" s="126"/>
      <c r="K15" s="126"/>
      <c r="L15" s="126"/>
      <c r="M15" s="126"/>
      <c r="N15" s="2"/>
      <c r="O15" s="2"/>
    </row>
    <row r="16" spans="1:18" x14ac:dyDescent="0.25">
      <c r="A16" s="74"/>
      <c r="B16" s="74"/>
      <c r="C16" s="136"/>
      <c r="D16" s="136"/>
      <c r="E16" s="58"/>
      <c r="F16" s="76"/>
      <c r="G16" s="74"/>
      <c r="H16" s="13"/>
      <c r="I16" s="2"/>
      <c r="J16" s="126"/>
      <c r="K16" s="126"/>
      <c r="L16" s="126"/>
      <c r="M16" s="126"/>
      <c r="N16" s="2"/>
      <c r="O16" s="2"/>
    </row>
    <row r="17" spans="1:15" x14ac:dyDescent="0.25">
      <c r="A17" s="74"/>
      <c r="B17" s="74"/>
      <c r="C17" s="136"/>
      <c r="D17" s="136"/>
      <c r="E17" s="58"/>
      <c r="F17" s="76"/>
      <c r="G17" s="74"/>
      <c r="H17" s="13"/>
      <c r="I17" s="2"/>
      <c r="J17" s="126"/>
      <c r="K17" s="126"/>
      <c r="L17" s="126"/>
      <c r="M17" s="126"/>
      <c r="N17" s="2"/>
      <c r="O17" s="2"/>
    </row>
    <row r="18" spans="1:15" x14ac:dyDescent="0.25">
      <c r="A18" s="74"/>
      <c r="B18" s="74"/>
      <c r="C18" s="136"/>
      <c r="D18" s="136"/>
      <c r="E18" s="58"/>
      <c r="F18" s="76"/>
      <c r="G18" s="74"/>
      <c r="H18" s="13"/>
      <c r="I18" s="2"/>
      <c r="J18" s="126"/>
      <c r="K18" s="126"/>
      <c r="L18" s="126"/>
      <c r="M18" s="126"/>
      <c r="N18" s="2"/>
      <c r="O18" s="2"/>
    </row>
    <row r="19" spans="1:15" x14ac:dyDescent="0.25">
      <c r="A19" s="74"/>
      <c r="B19" s="74"/>
      <c r="C19" s="136"/>
      <c r="D19" s="136"/>
      <c r="E19" s="58"/>
      <c r="F19" s="76"/>
      <c r="G19" s="74"/>
      <c r="H19" s="13"/>
      <c r="I19" s="2"/>
      <c r="J19" s="126"/>
      <c r="K19" s="126"/>
      <c r="L19" s="126"/>
      <c r="M19" s="126"/>
      <c r="N19" s="2"/>
      <c r="O19" s="2"/>
    </row>
    <row r="20" spans="1:15" x14ac:dyDescent="0.25">
      <c r="A20" s="74"/>
      <c r="B20" s="74"/>
      <c r="C20" s="136"/>
      <c r="D20" s="136"/>
      <c r="E20" s="58"/>
      <c r="F20" s="76"/>
      <c r="G20" s="74"/>
      <c r="H20" s="13"/>
      <c r="I20" s="2"/>
      <c r="J20" s="126"/>
      <c r="K20" s="126"/>
      <c r="L20" s="126"/>
      <c r="M20" s="126"/>
      <c r="N20" s="2"/>
      <c r="O20" s="2"/>
    </row>
    <row r="21" spans="1:15" x14ac:dyDescent="0.25">
      <c r="A21" s="74"/>
      <c r="B21" s="74"/>
      <c r="C21" s="136"/>
      <c r="D21" s="136"/>
      <c r="E21" s="58"/>
      <c r="F21" s="76"/>
      <c r="G21" s="74"/>
      <c r="H21" s="13"/>
      <c r="I21" s="2"/>
      <c r="J21" s="126"/>
      <c r="K21" s="126"/>
      <c r="L21" s="126"/>
      <c r="M21" s="126"/>
      <c r="N21" s="2"/>
      <c r="O21" s="2"/>
    </row>
    <row r="22" spans="1:15" x14ac:dyDescent="0.25">
      <c r="A22" s="74"/>
      <c r="B22" s="74"/>
      <c r="C22" s="136"/>
      <c r="D22" s="136"/>
      <c r="E22" s="58"/>
      <c r="F22" s="76"/>
      <c r="G22" s="74"/>
      <c r="H22" s="13"/>
      <c r="I22" s="2"/>
      <c r="J22" s="126"/>
      <c r="K22" s="126"/>
      <c r="L22" s="126"/>
      <c r="M22" s="126"/>
      <c r="N22" s="2"/>
      <c r="O22" s="2"/>
    </row>
    <row r="23" spans="1:15" x14ac:dyDescent="0.25">
      <c r="A23" s="74"/>
      <c r="B23" s="74"/>
      <c r="C23" s="136"/>
      <c r="D23" s="136"/>
      <c r="E23" s="58"/>
      <c r="F23" s="76"/>
      <c r="G23" s="74"/>
      <c r="H23" s="13"/>
      <c r="I23" s="2"/>
      <c r="J23" s="126"/>
      <c r="K23" s="126"/>
      <c r="L23" s="126"/>
      <c r="M23" s="126"/>
      <c r="N23" s="2"/>
      <c r="O23" s="2"/>
    </row>
    <row r="24" spans="1:15" x14ac:dyDescent="0.25">
      <c r="A24" s="74"/>
      <c r="B24" s="74"/>
      <c r="C24" s="136"/>
      <c r="D24" s="136"/>
      <c r="E24" s="58"/>
      <c r="F24" s="76"/>
      <c r="G24" s="74"/>
      <c r="H24" s="13"/>
      <c r="I24" s="2"/>
      <c r="J24" s="126"/>
      <c r="K24" s="126"/>
      <c r="L24" s="126"/>
      <c r="M24" s="126"/>
      <c r="N24" s="2"/>
      <c r="O24" s="2"/>
    </row>
    <row r="25" spans="1:15" x14ac:dyDescent="0.25">
      <c r="A25" s="74"/>
      <c r="B25" s="74"/>
      <c r="C25" s="136"/>
      <c r="D25" s="136"/>
      <c r="E25" s="58"/>
      <c r="F25" s="76"/>
      <c r="G25" s="74"/>
      <c r="H25" s="13"/>
      <c r="I25" s="2"/>
      <c r="J25" s="126"/>
      <c r="K25" s="126"/>
      <c r="L25" s="126"/>
      <c r="M25" s="126"/>
      <c r="N25" s="2"/>
      <c r="O25" s="2"/>
    </row>
    <row r="26" spans="1:15" x14ac:dyDescent="0.25">
      <c r="A26" s="74"/>
      <c r="B26" s="74"/>
      <c r="C26" s="136"/>
      <c r="D26" s="136"/>
      <c r="E26" s="58"/>
      <c r="F26" s="76"/>
      <c r="G26" s="74"/>
      <c r="H26" s="13"/>
      <c r="I26" s="2"/>
      <c r="J26" s="126"/>
      <c r="K26" s="126"/>
      <c r="L26" s="126"/>
      <c r="M26" s="126"/>
      <c r="N26" s="2"/>
      <c r="O26" s="2"/>
    </row>
    <row r="27" spans="1:15" x14ac:dyDescent="0.25">
      <c r="A27" s="74"/>
      <c r="B27" s="74"/>
      <c r="C27" s="136"/>
      <c r="D27" s="136"/>
      <c r="E27" s="58"/>
      <c r="F27" s="76"/>
      <c r="G27" s="74"/>
      <c r="H27" s="13"/>
      <c r="I27" s="2"/>
      <c r="J27" s="126"/>
      <c r="K27" s="126"/>
      <c r="L27" s="126"/>
      <c r="M27" s="126"/>
      <c r="N27" s="2"/>
      <c r="O27" s="2"/>
    </row>
    <row r="28" spans="1:15" x14ac:dyDescent="0.25">
      <c r="A28" s="74"/>
      <c r="B28" s="74"/>
      <c r="C28" s="136"/>
      <c r="D28" s="136"/>
      <c r="E28" s="58"/>
      <c r="F28" s="76"/>
      <c r="G28" s="74"/>
      <c r="H28" s="13"/>
      <c r="I28" s="2"/>
      <c r="J28" s="126"/>
      <c r="K28" s="126"/>
      <c r="L28" s="126"/>
      <c r="M28" s="126"/>
      <c r="N28" s="2"/>
      <c r="O28" s="2"/>
    </row>
    <row r="29" spans="1:15" x14ac:dyDescent="0.25">
      <c r="A29" s="74"/>
      <c r="B29" s="74"/>
      <c r="C29" s="136"/>
      <c r="D29" s="136"/>
      <c r="E29" s="58"/>
      <c r="F29" s="76"/>
      <c r="G29" s="74"/>
      <c r="H29" s="13"/>
      <c r="I29" s="2"/>
      <c r="J29" s="126"/>
      <c r="K29" s="126"/>
      <c r="L29" s="126"/>
      <c r="M29" s="126"/>
      <c r="N29" s="2"/>
      <c r="O29" s="2"/>
    </row>
    <row r="30" spans="1:15" x14ac:dyDescent="0.25">
      <c r="A30" s="74"/>
      <c r="B30" s="74"/>
      <c r="C30" s="136"/>
      <c r="D30" s="136"/>
      <c r="E30" s="58"/>
      <c r="F30" s="76"/>
      <c r="G30" s="74"/>
      <c r="H30" s="13"/>
      <c r="I30" s="2"/>
      <c r="J30" s="126"/>
      <c r="K30" s="126"/>
      <c r="L30" s="126"/>
      <c r="M30" s="126"/>
      <c r="N30" s="2"/>
      <c r="O30" s="2"/>
    </row>
    <row r="31" spans="1:15" x14ac:dyDescent="0.25">
      <c r="A31" s="74"/>
      <c r="B31" s="74"/>
      <c r="C31" s="136"/>
      <c r="D31" s="136"/>
      <c r="E31" s="58"/>
      <c r="F31" s="76"/>
      <c r="G31" s="74"/>
      <c r="H31" s="13"/>
      <c r="I31" s="2"/>
      <c r="J31" s="126"/>
      <c r="K31" s="126"/>
      <c r="L31" s="126"/>
      <c r="M31" s="126"/>
      <c r="N31" s="2"/>
      <c r="O31" s="2"/>
    </row>
    <row r="32" spans="1:15" x14ac:dyDescent="0.25">
      <c r="A32" s="74"/>
      <c r="B32" s="74"/>
      <c r="C32" s="136"/>
      <c r="D32" s="136"/>
      <c r="E32" s="58"/>
      <c r="F32" s="76"/>
      <c r="G32" s="74"/>
      <c r="H32" s="13"/>
      <c r="I32" s="2"/>
      <c r="J32" s="126"/>
      <c r="K32" s="126"/>
      <c r="L32" s="126"/>
      <c r="M32" s="126"/>
      <c r="N32" s="2"/>
      <c r="O32" s="2"/>
    </row>
    <row r="33" spans="1:15" x14ac:dyDescent="0.25">
      <c r="A33" s="74"/>
      <c r="B33" s="74"/>
      <c r="C33" s="136"/>
      <c r="D33" s="136"/>
      <c r="E33" s="58"/>
      <c r="F33" s="76"/>
      <c r="G33" s="74"/>
      <c r="H33" s="13"/>
      <c r="I33" s="2"/>
      <c r="J33" s="126"/>
      <c r="K33" s="126"/>
      <c r="L33" s="126"/>
      <c r="M33" s="126"/>
      <c r="N33" s="2"/>
      <c r="O33" s="2"/>
    </row>
    <row r="34" spans="1:15" x14ac:dyDescent="0.25">
      <c r="A34" s="74"/>
      <c r="B34" s="74"/>
      <c r="C34" s="136"/>
      <c r="D34" s="136"/>
      <c r="E34" s="58"/>
      <c r="F34" s="76"/>
      <c r="G34" s="74"/>
      <c r="H34" s="13"/>
      <c r="I34" s="2"/>
      <c r="J34" s="126"/>
      <c r="K34" s="126"/>
      <c r="L34" s="126"/>
      <c r="M34" s="126"/>
      <c r="N34" s="2"/>
      <c r="O34" s="2"/>
    </row>
    <row r="35" spans="1:15" x14ac:dyDescent="0.25">
      <c r="A35" s="74"/>
      <c r="B35" s="74"/>
      <c r="C35" s="136"/>
      <c r="D35" s="136"/>
      <c r="E35" s="58"/>
      <c r="F35" s="76"/>
      <c r="G35" s="74"/>
      <c r="H35" s="13"/>
      <c r="I35" s="2"/>
      <c r="J35" s="126"/>
      <c r="K35" s="126"/>
      <c r="L35" s="126"/>
      <c r="M35" s="126"/>
      <c r="N35" s="2"/>
      <c r="O35" s="2"/>
    </row>
    <row r="36" spans="1:15" x14ac:dyDescent="0.25">
      <c r="A36" s="74"/>
      <c r="B36" s="74"/>
      <c r="C36" s="136"/>
      <c r="D36" s="136"/>
      <c r="E36" s="58"/>
      <c r="F36" s="76"/>
      <c r="G36" s="74"/>
      <c r="H36" s="13"/>
      <c r="I36" s="2"/>
      <c r="J36" s="126"/>
      <c r="K36" s="126"/>
      <c r="L36" s="126"/>
      <c r="M36" s="126"/>
      <c r="N36" s="2"/>
      <c r="O36" s="2"/>
    </row>
    <row r="37" spans="1:15" x14ac:dyDescent="0.25">
      <c r="A37" s="74"/>
      <c r="B37" s="74"/>
      <c r="C37" s="136"/>
      <c r="D37" s="136"/>
      <c r="E37" s="58"/>
      <c r="F37" s="76"/>
      <c r="G37" s="74"/>
      <c r="H37" s="13"/>
      <c r="I37" s="2"/>
      <c r="J37" s="126"/>
      <c r="K37" s="126"/>
      <c r="L37" s="126"/>
      <c r="M37" s="126"/>
      <c r="N37" s="2"/>
      <c r="O37" s="2"/>
    </row>
    <row r="38" spans="1:15" x14ac:dyDescent="0.25">
      <c r="A38" s="74"/>
      <c r="B38" s="74"/>
      <c r="C38" s="136"/>
      <c r="D38" s="136"/>
      <c r="E38" s="58"/>
      <c r="F38" s="76"/>
      <c r="G38" s="74"/>
      <c r="H38" s="13"/>
      <c r="I38" s="2"/>
      <c r="J38" s="126"/>
      <c r="K38" s="126"/>
      <c r="L38" s="126"/>
      <c r="M38" s="126"/>
      <c r="N38" s="2"/>
      <c r="O38" s="2"/>
    </row>
    <row r="39" spans="1:15" x14ac:dyDescent="0.25">
      <c r="A39" s="74"/>
      <c r="B39" s="74"/>
      <c r="C39" s="136"/>
      <c r="D39" s="136"/>
      <c r="E39" s="58"/>
      <c r="F39" s="76"/>
      <c r="G39" s="74"/>
      <c r="H39" s="13"/>
      <c r="I39" s="2"/>
      <c r="J39" s="126"/>
      <c r="K39" s="126"/>
      <c r="L39" s="126"/>
      <c r="M39" s="126"/>
      <c r="N39" s="2"/>
      <c r="O39" s="2"/>
    </row>
    <row r="40" spans="1:15" x14ac:dyDescent="0.25">
      <c r="A40" s="74"/>
      <c r="B40" s="74"/>
      <c r="C40" s="136"/>
      <c r="D40" s="136"/>
      <c r="E40" s="58"/>
      <c r="F40" s="76"/>
      <c r="G40" s="74"/>
      <c r="H40" s="13"/>
      <c r="I40" s="2"/>
      <c r="J40" s="126"/>
      <c r="K40" s="126"/>
      <c r="L40" s="126"/>
      <c r="M40" s="126"/>
      <c r="N40" s="2"/>
      <c r="O40" s="2"/>
    </row>
    <row r="41" spans="1:15" x14ac:dyDescent="0.25">
      <c r="A41" s="74"/>
      <c r="B41" s="74"/>
      <c r="C41" s="136"/>
      <c r="D41" s="136"/>
      <c r="E41" s="58"/>
      <c r="F41" s="76"/>
      <c r="G41" s="74"/>
      <c r="H41" s="13"/>
      <c r="I41" s="2"/>
      <c r="J41" s="126"/>
      <c r="K41" s="126"/>
      <c r="L41" s="126"/>
      <c r="M41" s="126"/>
      <c r="N41" s="2"/>
      <c r="O41" s="2"/>
    </row>
    <row r="42" spans="1:15" x14ac:dyDescent="0.25">
      <c r="A42" s="74"/>
      <c r="B42" s="74"/>
      <c r="C42" s="136"/>
      <c r="D42" s="136"/>
      <c r="E42" s="58"/>
      <c r="F42" s="76"/>
      <c r="G42" s="74"/>
      <c r="H42" s="13"/>
      <c r="I42" s="2"/>
      <c r="J42" s="126"/>
      <c r="K42" s="126"/>
      <c r="L42" s="126"/>
      <c r="M42" s="126"/>
      <c r="N42" s="2"/>
      <c r="O42" s="2"/>
    </row>
    <row r="43" spans="1:15" x14ac:dyDescent="0.25">
      <c r="A43" s="74"/>
      <c r="B43" s="74"/>
      <c r="C43" s="136"/>
      <c r="D43" s="136"/>
      <c r="E43" s="58"/>
      <c r="F43" s="76"/>
      <c r="G43" s="74"/>
      <c r="H43" s="13"/>
      <c r="I43" s="2"/>
      <c r="J43" s="126"/>
      <c r="K43" s="126"/>
      <c r="L43" s="126"/>
      <c r="M43" s="126"/>
      <c r="N43" s="2"/>
      <c r="O43" s="2"/>
    </row>
    <row r="44" spans="1:15" x14ac:dyDescent="0.25">
      <c r="A44" s="74"/>
      <c r="B44" s="74"/>
      <c r="C44" s="136"/>
      <c r="D44" s="136"/>
      <c r="E44" s="58"/>
      <c r="F44" s="76"/>
      <c r="G44" s="74"/>
      <c r="H44" s="13"/>
      <c r="I44" s="2"/>
      <c r="J44" s="126"/>
      <c r="K44" s="126"/>
      <c r="L44" s="126"/>
      <c r="M44" s="126"/>
      <c r="N44" s="2"/>
      <c r="O44" s="2"/>
    </row>
    <row r="45" spans="1:15" x14ac:dyDescent="0.25">
      <c r="A45" s="74"/>
      <c r="B45" s="74"/>
      <c r="C45" s="136"/>
      <c r="D45" s="136"/>
      <c r="E45" s="58"/>
      <c r="F45" s="76"/>
      <c r="G45" s="74"/>
      <c r="H45" s="13"/>
      <c r="I45" s="2"/>
      <c r="J45" s="126"/>
      <c r="K45" s="126"/>
      <c r="L45" s="126"/>
      <c r="M45" s="126"/>
      <c r="N45" s="2"/>
      <c r="O45" s="2"/>
    </row>
    <row r="46" spans="1:15" x14ac:dyDescent="0.25">
      <c r="A46" s="74"/>
      <c r="B46" s="74"/>
      <c r="C46" s="136"/>
      <c r="D46" s="136"/>
      <c r="E46" s="58"/>
      <c r="F46" s="76"/>
      <c r="G46" s="74"/>
      <c r="H46" s="13"/>
      <c r="I46" s="2"/>
      <c r="J46" s="126"/>
      <c r="K46" s="126"/>
      <c r="L46" s="126"/>
      <c r="M46" s="126"/>
      <c r="N46" s="2"/>
      <c r="O46" s="2"/>
    </row>
    <row r="47" spans="1:15" x14ac:dyDescent="0.25">
      <c r="A47" s="74"/>
      <c r="B47" s="74"/>
      <c r="C47" s="136"/>
      <c r="D47" s="136"/>
      <c r="E47" s="58"/>
      <c r="F47" s="76"/>
      <c r="G47" s="74"/>
      <c r="H47" s="13"/>
      <c r="I47" s="2"/>
      <c r="J47" s="126"/>
      <c r="K47" s="126"/>
      <c r="L47" s="126"/>
      <c r="M47" s="126"/>
      <c r="N47" s="2"/>
      <c r="O47" s="2"/>
    </row>
    <row r="48" spans="1:15" x14ac:dyDescent="0.25">
      <c r="A48" s="74"/>
      <c r="B48" s="74"/>
      <c r="C48" s="136"/>
      <c r="D48" s="136"/>
      <c r="E48" s="58"/>
      <c r="F48" s="76"/>
      <c r="G48" s="74"/>
      <c r="H48" s="13"/>
      <c r="I48" s="2"/>
      <c r="J48" s="126"/>
      <c r="K48" s="126"/>
      <c r="L48" s="126"/>
      <c r="M48" s="126"/>
      <c r="N48" s="2"/>
      <c r="O48" s="2"/>
    </row>
    <row r="49" spans="1:15" x14ac:dyDescent="0.25">
      <c r="A49" s="74"/>
      <c r="B49" s="74"/>
      <c r="C49" s="136"/>
      <c r="D49" s="136"/>
      <c r="E49" s="58"/>
      <c r="F49" s="76"/>
      <c r="G49" s="74"/>
      <c r="H49" s="13"/>
      <c r="I49" s="2"/>
      <c r="J49" s="126"/>
      <c r="K49" s="126"/>
      <c r="L49" s="126"/>
      <c r="M49" s="126"/>
      <c r="N49" s="2"/>
      <c r="O49" s="2"/>
    </row>
    <row r="50" spans="1:15" x14ac:dyDescent="0.25">
      <c r="A50" s="74"/>
      <c r="B50" s="74"/>
      <c r="C50" s="136"/>
      <c r="D50" s="136"/>
      <c r="E50" s="58"/>
      <c r="F50" s="76"/>
      <c r="G50" s="74"/>
      <c r="H50" s="13"/>
      <c r="I50" s="2"/>
      <c r="J50" s="126"/>
      <c r="K50" s="126"/>
      <c r="L50" s="126"/>
      <c r="M50" s="126"/>
      <c r="N50" s="2"/>
      <c r="O50" s="2"/>
    </row>
    <row r="51" spans="1:15" x14ac:dyDescent="0.25">
      <c r="A51" s="74"/>
      <c r="B51" s="74"/>
      <c r="C51" s="136"/>
      <c r="D51" s="136"/>
      <c r="E51" s="58"/>
      <c r="F51" s="76"/>
      <c r="G51" s="74"/>
      <c r="H51" s="13"/>
      <c r="I51" s="2"/>
      <c r="J51" s="126"/>
      <c r="K51" s="126"/>
      <c r="L51" s="126"/>
      <c r="M51" s="126"/>
      <c r="N51" s="2"/>
      <c r="O51" s="2"/>
    </row>
    <row r="52" spans="1:15" x14ac:dyDescent="0.25">
      <c r="A52" s="74"/>
      <c r="B52" s="74"/>
      <c r="C52" s="136"/>
      <c r="D52" s="136"/>
      <c r="E52" s="58"/>
      <c r="F52" s="76"/>
      <c r="G52" s="74"/>
      <c r="H52" s="13"/>
      <c r="I52" s="2"/>
      <c r="J52" s="126"/>
      <c r="K52" s="126"/>
      <c r="L52" s="126"/>
      <c r="M52" s="126"/>
      <c r="N52" s="2"/>
      <c r="O52" s="2"/>
    </row>
    <row r="53" spans="1:15" x14ac:dyDescent="0.25">
      <c r="A53" s="74"/>
      <c r="B53" s="74"/>
      <c r="C53" s="136"/>
      <c r="D53" s="136"/>
      <c r="E53" s="58"/>
      <c r="F53" s="76"/>
      <c r="G53" s="74"/>
      <c r="H53" s="13"/>
      <c r="I53" s="2"/>
      <c r="J53" s="126"/>
      <c r="K53" s="126"/>
      <c r="L53" s="126"/>
      <c r="M53" s="126"/>
      <c r="N53" s="2"/>
      <c r="O53" s="2"/>
    </row>
    <row r="54" spans="1:15" x14ac:dyDescent="0.25">
      <c r="A54" s="74"/>
      <c r="B54" s="74"/>
      <c r="C54" s="136"/>
      <c r="D54" s="136"/>
      <c r="E54" s="58"/>
      <c r="F54" s="76"/>
      <c r="G54" s="74"/>
      <c r="H54" s="13"/>
      <c r="I54" s="2"/>
      <c r="J54" s="126"/>
      <c r="K54" s="126"/>
      <c r="L54" s="126"/>
      <c r="M54" s="126"/>
      <c r="N54" s="2"/>
      <c r="O54" s="2"/>
    </row>
    <row r="55" spans="1:15" x14ac:dyDescent="0.25">
      <c r="A55" s="74"/>
      <c r="B55" s="74"/>
      <c r="C55" s="136"/>
      <c r="D55" s="136"/>
      <c r="E55" s="58"/>
      <c r="F55" s="76"/>
      <c r="G55" s="74"/>
      <c r="H55" s="13"/>
      <c r="I55" s="2"/>
      <c r="J55" s="126"/>
      <c r="K55" s="126"/>
      <c r="L55" s="126"/>
      <c r="M55" s="126"/>
      <c r="N55" s="2"/>
      <c r="O55" s="2"/>
    </row>
    <row r="56" spans="1:15" x14ac:dyDescent="0.25">
      <c r="A56" s="74"/>
      <c r="B56" s="74"/>
      <c r="C56" s="136"/>
      <c r="D56" s="136"/>
      <c r="E56" s="58"/>
      <c r="F56" s="76"/>
      <c r="G56" s="74"/>
      <c r="H56" s="13"/>
      <c r="I56" s="2"/>
      <c r="J56" s="126"/>
      <c r="K56" s="126"/>
      <c r="L56" s="126"/>
      <c r="M56" s="126"/>
      <c r="N56" s="2"/>
      <c r="O56" s="2"/>
    </row>
    <row r="60" spans="1:15" ht="24" x14ac:dyDescent="0.4">
      <c r="A60" s="187" t="s">
        <v>13</v>
      </c>
      <c r="B60" s="187"/>
      <c r="C60" s="187"/>
      <c r="D60" s="187"/>
      <c r="E60" s="187"/>
      <c r="F60" s="187"/>
      <c r="G60" s="187"/>
      <c r="H60" s="187"/>
      <c r="I60" s="187"/>
      <c r="J60" s="187"/>
      <c r="K60" s="187"/>
      <c r="L60" s="187"/>
      <c r="M60" s="187"/>
    </row>
    <row r="62" spans="1:15" ht="60" x14ac:dyDescent="0.25">
      <c r="A62" s="30" t="s">
        <v>312</v>
      </c>
      <c r="B62" s="72" t="s">
        <v>177</v>
      </c>
      <c r="C62" s="72" t="s">
        <v>178</v>
      </c>
      <c r="D62" s="12" t="s">
        <v>319</v>
      </c>
      <c r="E62" s="12" t="s">
        <v>179</v>
      </c>
      <c r="F62" s="75" t="s">
        <v>180</v>
      </c>
      <c r="G62" s="11" t="s">
        <v>181</v>
      </c>
      <c r="H62" s="12" t="s">
        <v>297</v>
      </c>
      <c r="I62" s="12" t="s">
        <v>182</v>
      </c>
      <c r="J62" s="12" t="s">
        <v>19</v>
      </c>
      <c r="K62" s="12" t="s">
        <v>183</v>
      </c>
      <c r="L62" s="12" t="s">
        <v>184</v>
      </c>
      <c r="M62" s="72" t="s">
        <v>185</v>
      </c>
      <c r="N62" s="72" t="s">
        <v>188</v>
      </c>
      <c r="O62" s="72" t="s">
        <v>190</v>
      </c>
    </row>
    <row r="63" spans="1:15" ht="30" x14ac:dyDescent="0.25">
      <c r="A63" s="74">
        <v>1</v>
      </c>
      <c r="B63" s="74"/>
      <c r="C63" s="76"/>
      <c r="D63" s="137">
        <v>46317</v>
      </c>
      <c r="E63" s="58" t="s">
        <v>186</v>
      </c>
      <c r="F63" s="76">
        <v>1</v>
      </c>
      <c r="G63" s="76" t="s">
        <v>318</v>
      </c>
      <c r="H63" s="13" t="s">
        <v>98</v>
      </c>
      <c r="I63" s="2" t="s">
        <v>187</v>
      </c>
      <c r="J63" s="52">
        <v>1100</v>
      </c>
      <c r="K63" s="52">
        <v>1100</v>
      </c>
      <c r="L63" s="52">
        <v>0</v>
      </c>
      <c r="M63" s="52">
        <v>0</v>
      </c>
      <c r="N63" s="58"/>
      <c r="O63" s="58"/>
    </row>
    <row r="64" spans="1:15" ht="30" x14ac:dyDescent="0.25">
      <c r="A64" s="74">
        <v>2</v>
      </c>
      <c r="B64" s="74"/>
      <c r="C64" s="137">
        <v>46203</v>
      </c>
      <c r="D64" s="138"/>
      <c r="E64" s="58" t="s">
        <v>191</v>
      </c>
      <c r="F64" s="76">
        <v>1</v>
      </c>
      <c r="G64" s="76"/>
      <c r="H64" s="13" t="s">
        <v>100</v>
      </c>
      <c r="I64" s="2" t="s">
        <v>189</v>
      </c>
      <c r="J64" s="52">
        <v>660</v>
      </c>
      <c r="K64" s="52">
        <v>0</v>
      </c>
      <c r="L64" s="52">
        <v>660</v>
      </c>
      <c r="M64" s="52">
        <v>0</v>
      </c>
      <c r="N64" s="58"/>
      <c r="O64" s="58" t="s">
        <v>192</v>
      </c>
    </row>
    <row r="65" spans="1:15" ht="30" x14ac:dyDescent="0.25">
      <c r="A65" s="74">
        <v>3</v>
      </c>
      <c r="B65" s="74"/>
      <c r="C65" s="137">
        <v>46234</v>
      </c>
      <c r="D65" s="76"/>
      <c r="E65" s="58" t="s">
        <v>191</v>
      </c>
      <c r="F65" s="76">
        <v>1</v>
      </c>
      <c r="G65" s="76"/>
      <c r="H65" s="13" t="s">
        <v>100</v>
      </c>
      <c r="I65" s="2" t="s">
        <v>256</v>
      </c>
      <c r="J65" s="52">
        <v>660</v>
      </c>
      <c r="K65" s="52">
        <v>0</v>
      </c>
      <c r="L65" s="52">
        <v>660</v>
      </c>
      <c r="M65" s="52">
        <v>0</v>
      </c>
      <c r="N65" s="58"/>
      <c r="O65" s="58" t="s">
        <v>192</v>
      </c>
    </row>
    <row r="66" spans="1:15" x14ac:dyDescent="0.25">
      <c r="A66" s="74" t="s">
        <v>193</v>
      </c>
      <c r="B66" s="74"/>
      <c r="C66" s="76"/>
      <c r="D66" s="76"/>
      <c r="E66" s="58"/>
      <c r="F66" s="76"/>
      <c r="G66" s="76"/>
      <c r="H66" s="13"/>
      <c r="I66" s="2"/>
      <c r="J66" s="52"/>
      <c r="K66" s="52"/>
      <c r="L66" s="52"/>
      <c r="M66" s="52"/>
      <c r="N66" s="58"/>
      <c r="O66" s="58"/>
    </row>
    <row r="67" spans="1:15" x14ac:dyDescent="0.25">
      <c r="A67" s="74"/>
      <c r="B67" s="74"/>
      <c r="C67" s="76"/>
      <c r="D67" s="76"/>
      <c r="E67" s="58"/>
      <c r="F67" s="76"/>
      <c r="G67" s="76"/>
      <c r="H67" s="13"/>
      <c r="I67" s="2"/>
      <c r="J67" s="52"/>
      <c r="K67" s="52"/>
      <c r="L67" s="52"/>
      <c r="M67" s="52"/>
      <c r="N67" s="58"/>
      <c r="O67" s="58"/>
    </row>
    <row r="68" spans="1:15" x14ac:dyDescent="0.25">
      <c r="A68" s="74"/>
      <c r="B68" s="74"/>
      <c r="C68" s="76"/>
      <c r="D68" s="76"/>
      <c r="E68" s="58"/>
      <c r="F68" s="76"/>
      <c r="G68" s="76"/>
      <c r="H68" s="13"/>
      <c r="I68" s="2"/>
      <c r="J68" s="52"/>
      <c r="K68" s="52"/>
      <c r="L68" s="52"/>
      <c r="M68" s="52"/>
      <c r="N68" s="58"/>
      <c r="O68" s="58"/>
    </row>
    <row r="69" spans="1:15" x14ac:dyDescent="0.25">
      <c r="A69" s="74"/>
      <c r="B69" s="74"/>
      <c r="C69" s="76"/>
      <c r="D69" s="76"/>
      <c r="E69" s="58"/>
      <c r="F69" s="76"/>
      <c r="G69" s="76"/>
      <c r="H69" s="13"/>
      <c r="I69" s="2"/>
      <c r="J69" s="52"/>
      <c r="K69" s="52"/>
      <c r="L69" s="52"/>
      <c r="M69" s="52"/>
      <c r="N69" s="58"/>
      <c r="O69" s="58"/>
    </row>
    <row r="70" spans="1:15" x14ac:dyDescent="0.25">
      <c r="A70" s="74"/>
      <c r="B70" s="74"/>
      <c r="C70" s="76"/>
      <c r="D70" s="76"/>
      <c r="E70" s="58"/>
      <c r="F70" s="76"/>
      <c r="G70" s="76"/>
      <c r="H70" s="13"/>
      <c r="I70" s="2"/>
      <c r="J70" s="52"/>
      <c r="K70" s="52"/>
      <c r="L70" s="52"/>
      <c r="M70" s="52"/>
      <c r="N70" s="58"/>
      <c r="O70" s="58"/>
    </row>
    <row r="71" spans="1:15" x14ac:dyDescent="0.25">
      <c r="A71" s="74"/>
      <c r="B71" s="74"/>
      <c r="C71" s="76"/>
      <c r="D71" s="76"/>
      <c r="E71" s="58"/>
      <c r="F71" s="76"/>
      <c r="G71" s="76"/>
      <c r="H71" s="13"/>
      <c r="I71" s="2"/>
      <c r="J71" s="52"/>
      <c r="K71" s="52"/>
      <c r="L71" s="52"/>
      <c r="M71" s="52"/>
      <c r="N71" s="58"/>
      <c r="O71" s="58"/>
    </row>
  </sheetData>
  <mergeCells count="3">
    <mergeCell ref="A60:M60"/>
    <mergeCell ref="A3:D3"/>
    <mergeCell ref="A9:D9"/>
  </mergeCells>
  <dataValidations count="2">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G12:G56 G63:G71" xr:uid="{95C4977D-4C97-4FB6-82BC-17E222423076}">
      <formula1>"1.1, 1.2, 1.3, 1.4, 1.5, 1.6, 1.7, 1.8, 1.9, 1.10, 2.1, 2.2, 2.3, 2.4, 2.5, 2.6, 2.7, 2.8, 2.9, 2.10, 3.1, 3.2, 3.3, 3.4, 3.5, 3.6, 3.7, 3.8, 3.9, 3.10"</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F12:F56 F63:F71" xr:uid="{227D43D6-529C-4C62-885E-95DED508847A}">
      <formula1>"1, 2, 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DAEF4B0C-746C-433A-9999-907B131B66C4}">
          <x14:formula1>
            <xm:f>'(opties picklists)'!$B$4:$B$6</xm:f>
          </x14:formula1>
          <xm:sqref>H12:H56 H63:H71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5634-4E88-480D-9EC4-115F36FC3BB2}">
  <dimension ref="A1:J78"/>
  <sheetViews>
    <sheetView zoomScale="56" zoomScaleNormal="56" workbookViewId="0">
      <selection activeCell="M17" sqref="M17"/>
    </sheetView>
  </sheetViews>
  <sheetFormatPr defaultColWidth="8.7109375" defaultRowHeight="15" x14ac:dyDescent="0.25"/>
  <cols>
    <col min="1" max="1" width="5.5703125" style="1" customWidth="1"/>
    <col min="2" max="2" width="44.140625" style="1" customWidth="1"/>
    <col min="3" max="3" width="43.42578125" style="1" customWidth="1"/>
    <col min="4" max="4" width="26.85546875" style="1" customWidth="1"/>
    <col min="5" max="5" width="24.42578125" style="1" customWidth="1"/>
    <col min="6" max="6" width="22.42578125" style="1" customWidth="1"/>
    <col min="7" max="7" width="16.140625" style="1" customWidth="1"/>
    <col min="8" max="8" width="16.42578125" style="1" customWidth="1"/>
    <col min="9" max="9" width="31.140625" style="1" customWidth="1"/>
    <col min="10" max="10" width="49.42578125" style="1" customWidth="1"/>
    <col min="11" max="12" width="8.7109375" style="1"/>
    <col min="13" max="13" width="102" style="1" customWidth="1"/>
    <col min="14" max="16384" width="8.7109375" style="1"/>
  </cols>
  <sheetData>
    <row r="1" spans="1:10" ht="26.25" x14ac:dyDescent="0.25">
      <c r="A1" s="165" t="s">
        <v>148</v>
      </c>
      <c r="B1" s="166"/>
      <c r="C1" s="166"/>
      <c r="D1" s="166"/>
      <c r="E1" s="166"/>
      <c r="F1" s="166"/>
      <c r="G1" s="166"/>
      <c r="H1" s="166"/>
      <c r="I1" s="166"/>
      <c r="J1" s="166"/>
    </row>
    <row r="3" spans="1:10" ht="47.25" x14ac:dyDescent="0.25">
      <c r="A3" s="38">
        <v>1</v>
      </c>
      <c r="B3" s="39" t="s">
        <v>149</v>
      </c>
      <c r="C3" s="42" t="s">
        <v>61</v>
      </c>
      <c r="D3" s="42"/>
      <c r="E3" s="42"/>
      <c r="F3" s="173" t="s">
        <v>151</v>
      </c>
      <c r="G3" s="174"/>
      <c r="H3" s="174"/>
      <c r="I3" s="174"/>
      <c r="J3" s="174"/>
    </row>
    <row r="4" spans="1:10" ht="15.75" x14ac:dyDescent="0.25">
      <c r="A4" s="38"/>
      <c r="B4" s="41" t="s">
        <v>57</v>
      </c>
      <c r="C4" s="89"/>
      <c r="D4" s="89"/>
      <c r="E4" s="89"/>
      <c r="F4" s="175"/>
      <c r="G4" s="174"/>
      <c r="H4" s="174"/>
      <c r="I4" s="174"/>
      <c r="J4" s="174"/>
    </row>
    <row r="5" spans="1:10" ht="15.75" x14ac:dyDescent="0.25">
      <c r="A5" s="38"/>
      <c r="B5" s="41" t="s">
        <v>58</v>
      </c>
      <c r="C5" s="89"/>
      <c r="D5" s="89"/>
      <c r="E5" s="89"/>
      <c r="F5" s="175"/>
      <c r="G5" s="174"/>
      <c r="H5" s="174"/>
      <c r="I5" s="174"/>
      <c r="J5" s="174"/>
    </row>
    <row r="6" spans="1:10" ht="15.75" x14ac:dyDescent="0.25">
      <c r="A6" s="38"/>
      <c r="B6" s="41" t="s">
        <v>59</v>
      </c>
      <c r="C6" s="112"/>
      <c r="D6" s="112"/>
      <c r="E6" s="112"/>
      <c r="F6" s="176"/>
      <c r="G6" s="177"/>
      <c r="H6" s="177"/>
      <c r="I6" s="177"/>
      <c r="J6" s="177"/>
    </row>
    <row r="7" spans="1:10" ht="15.75" x14ac:dyDescent="0.25">
      <c r="A7" s="38"/>
      <c r="B7" s="39"/>
      <c r="C7" s="39"/>
      <c r="D7" s="39"/>
      <c r="E7" s="39"/>
      <c r="F7" s="39"/>
      <c r="G7" s="39"/>
      <c r="H7" s="39"/>
      <c r="I7" s="39"/>
      <c r="J7" s="39"/>
    </row>
    <row r="8" spans="1:10" ht="63" x14ac:dyDescent="0.25">
      <c r="A8" s="38">
        <v>2</v>
      </c>
      <c r="B8" s="39" t="s">
        <v>152</v>
      </c>
      <c r="C8" s="178"/>
      <c r="D8" s="178"/>
      <c r="E8" s="178"/>
      <c r="F8" s="163"/>
      <c r="G8" s="163"/>
      <c r="H8" s="163"/>
      <c r="I8" s="163"/>
      <c r="J8" s="163"/>
    </row>
    <row r="9" spans="1:10" ht="15.75" x14ac:dyDescent="0.25">
      <c r="A9" s="38"/>
      <c r="B9" s="39"/>
      <c r="C9" s="39"/>
      <c r="D9" s="39"/>
      <c r="E9" s="39"/>
      <c r="F9" s="39"/>
      <c r="G9" s="39"/>
      <c r="H9" s="39"/>
      <c r="I9" s="39"/>
      <c r="J9" s="39"/>
    </row>
    <row r="10" spans="1:10" ht="31.5" x14ac:dyDescent="0.25">
      <c r="A10" s="38">
        <v>3</v>
      </c>
      <c r="B10" s="39" t="s">
        <v>153</v>
      </c>
      <c r="C10" s="178"/>
      <c r="D10" s="178"/>
      <c r="E10" s="178"/>
      <c r="F10" s="163"/>
      <c r="G10" s="163"/>
      <c r="H10" s="163"/>
      <c r="I10" s="163"/>
      <c r="J10" s="163"/>
    </row>
    <row r="12" spans="1:10" ht="63" x14ac:dyDescent="0.25">
      <c r="A12" s="38">
        <v>4</v>
      </c>
      <c r="B12" s="39" t="s">
        <v>157</v>
      </c>
      <c r="C12" s="163"/>
      <c r="D12" s="163"/>
      <c r="E12" s="163"/>
      <c r="F12" s="163"/>
      <c r="G12" s="163"/>
      <c r="H12" s="163"/>
      <c r="I12" s="163"/>
      <c r="J12" s="163"/>
    </row>
    <row r="13" spans="1:10" ht="15.75" x14ac:dyDescent="0.25">
      <c r="A13" s="38"/>
      <c r="B13" s="39"/>
      <c r="C13" s="22"/>
      <c r="D13" s="22"/>
      <c r="E13" s="22"/>
      <c r="F13" s="22"/>
      <c r="G13" s="22"/>
      <c r="H13" s="22"/>
      <c r="I13" s="22"/>
      <c r="J13" s="22"/>
    </row>
    <row r="14" spans="1:10" ht="15.75" x14ac:dyDescent="0.25">
      <c r="A14" s="38">
        <v>4</v>
      </c>
      <c r="B14" s="39" t="s">
        <v>154</v>
      </c>
      <c r="C14" s="63"/>
      <c r="D14" s="63"/>
      <c r="E14" s="63"/>
      <c r="F14" s="22"/>
      <c r="G14" s="22"/>
      <c r="H14" s="22"/>
      <c r="I14" s="22"/>
      <c r="J14" s="22"/>
    </row>
    <row r="15" spans="1:10" ht="15.75" x14ac:dyDescent="0.25">
      <c r="A15" s="38"/>
      <c r="B15" s="39"/>
      <c r="C15" s="22"/>
      <c r="D15" s="22"/>
      <c r="E15" s="22"/>
      <c r="F15" s="22"/>
      <c r="G15" s="22"/>
      <c r="H15" s="22"/>
      <c r="I15" s="22"/>
      <c r="J15" s="22"/>
    </row>
    <row r="16" spans="1:10" ht="31.5" x14ac:dyDescent="0.25">
      <c r="A16" s="38"/>
      <c r="B16" s="39" t="s">
        <v>335</v>
      </c>
      <c r="C16" s="163"/>
      <c r="D16" s="163"/>
      <c r="E16" s="163"/>
      <c r="F16" s="162"/>
      <c r="G16" s="162"/>
      <c r="H16" s="162"/>
      <c r="I16" s="162"/>
      <c r="J16" s="162"/>
    </row>
    <row r="17" spans="1:10" ht="15.75" x14ac:dyDescent="0.25">
      <c r="A17" s="38"/>
      <c r="B17" s="39"/>
      <c r="C17" s="22"/>
      <c r="D17" s="22"/>
      <c r="E17" s="22"/>
      <c r="F17" s="22"/>
      <c r="G17" s="22"/>
      <c r="H17" s="22"/>
      <c r="I17" s="22"/>
      <c r="J17" s="22"/>
    </row>
    <row r="18" spans="1:10" ht="15.75" x14ac:dyDescent="0.25">
      <c r="A18" s="38"/>
      <c r="B18" s="39" t="s">
        <v>156</v>
      </c>
      <c r="C18" s="163"/>
      <c r="D18" s="163"/>
      <c r="E18" s="163"/>
      <c r="F18" s="162"/>
      <c r="G18" s="162"/>
      <c r="H18" s="162"/>
      <c r="I18" s="162"/>
      <c r="J18" s="162"/>
    </row>
    <row r="21" spans="1:10" ht="24" x14ac:dyDescent="0.25">
      <c r="A21" s="167" t="s">
        <v>113</v>
      </c>
      <c r="B21" s="168"/>
      <c r="C21" s="168"/>
      <c r="D21" s="168"/>
      <c r="E21" s="168"/>
      <c r="F21" s="168"/>
      <c r="G21" s="168"/>
      <c r="H21" s="168"/>
      <c r="I21" s="168"/>
      <c r="J21" s="168"/>
    </row>
    <row r="22" spans="1:10" ht="47.25" x14ac:dyDescent="0.25">
      <c r="A22" s="33" t="s">
        <v>8</v>
      </c>
      <c r="B22" s="33" t="s">
        <v>9</v>
      </c>
      <c r="C22" s="33" t="s">
        <v>115</v>
      </c>
      <c r="D22" s="33" t="s">
        <v>364</v>
      </c>
      <c r="E22" s="37" t="s">
        <v>363</v>
      </c>
      <c r="F22" s="33" t="s">
        <v>126</v>
      </c>
      <c r="G22" s="12" t="s">
        <v>310</v>
      </c>
      <c r="H22" s="12" t="s">
        <v>321</v>
      </c>
      <c r="I22" s="11" t="s">
        <v>17</v>
      </c>
      <c r="J22" s="11" t="s">
        <v>116</v>
      </c>
    </row>
    <row r="23" spans="1:10" x14ac:dyDescent="0.25">
      <c r="A23" s="5" t="s">
        <v>117</v>
      </c>
      <c r="B23" s="5"/>
      <c r="C23" s="5"/>
      <c r="D23" s="5"/>
      <c r="E23" s="5"/>
      <c r="F23" s="97"/>
      <c r="G23" s="62"/>
      <c r="H23" s="62"/>
      <c r="I23" s="116"/>
      <c r="J23" s="2"/>
    </row>
    <row r="24" spans="1:10" x14ac:dyDescent="0.25">
      <c r="A24" s="5" t="s">
        <v>119</v>
      </c>
      <c r="B24" s="5"/>
      <c r="C24" s="5"/>
      <c r="D24" s="5"/>
      <c r="E24" s="5"/>
      <c r="F24" s="97"/>
      <c r="G24" s="62"/>
      <c r="H24" s="62"/>
      <c r="I24" s="116"/>
      <c r="J24" s="2"/>
    </row>
    <row r="25" spans="1:10" x14ac:dyDescent="0.25">
      <c r="A25" s="5" t="s">
        <v>120</v>
      </c>
      <c r="B25" s="5"/>
      <c r="C25" s="5"/>
      <c r="D25" s="5"/>
      <c r="E25" s="5"/>
      <c r="F25" s="97"/>
      <c r="G25" s="62"/>
      <c r="H25" s="62"/>
      <c r="I25" s="116"/>
      <c r="J25" s="2"/>
    </row>
    <row r="26" spans="1:10" x14ac:dyDescent="0.25">
      <c r="A26" s="5" t="s">
        <v>133</v>
      </c>
      <c r="B26" s="5"/>
      <c r="C26" s="5"/>
      <c r="D26" s="5"/>
      <c r="E26" s="5"/>
      <c r="F26" s="97"/>
      <c r="G26" s="62"/>
      <c r="H26" s="62"/>
      <c r="I26" s="116"/>
      <c r="J26" s="2"/>
    </row>
    <row r="27" spans="1:10" x14ac:dyDescent="0.25">
      <c r="A27" s="5" t="s">
        <v>134</v>
      </c>
      <c r="B27" s="5"/>
      <c r="C27" s="5"/>
      <c r="D27" s="5"/>
      <c r="E27" s="5"/>
      <c r="F27" s="97"/>
      <c r="G27" s="62"/>
      <c r="H27" s="62"/>
      <c r="I27" s="116"/>
      <c r="J27" s="2"/>
    </row>
    <row r="28" spans="1:10" x14ac:dyDescent="0.25">
      <c r="A28" s="5" t="s">
        <v>135</v>
      </c>
      <c r="B28" s="5"/>
      <c r="C28" s="5"/>
      <c r="D28" s="5"/>
      <c r="E28" s="5"/>
      <c r="F28" s="97"/>
      <c r="G28" s="62"/>
      <c r="H28" s="62"/>
      <c r="I28" s="116"/>
      <c r="J28" s="2"/>
    </row>
    <row r="29" spans="1:10" x14ac:dyDescent="0.25">
      <c r="A29" s="5" t="s">
        <v>136</v>
      </c>
      <c r="B29" s="5"/>
      <c r="C29" s="5"/>
      <c r="D29" s="5"/>
      <c r="E29" s="5"/>
      <c r="F29" s="97"/>
      <c r="G29" s="62"/>
      <c r="H29" s="62"/>
      <c r="I29" s="116"/>
      <c r="J29" s="2"/>
    </row>
    <row r="30" spans="1:10" x14ac:dyDescent="0.25">
      <c r="A30" s="5" t="s">
        <v>160</v>
      </c>
      <c r="B30" s="5"/>
      <c r="C30" s="5"/>
      <c r="D30" s="5"/>
      <c r="E30" s="5"/>
      <c r="F30" s="97"/>
      <c r="G30" s="62"/>
      <c r="H30" s="62"/>
      <c r="I30" s="116"/>
      <c r="J30" s="2"/>
    </row>
    <row r="31" spans="1:10" x14ac:dyDescent="0.25">
      <c r="A31" s="5" t="s">
        <v>161</v>
      </c>
      <c r="B31" s="5"/>
      <c r="C31" s="5"/>
      <c r="D31" s="5"/>
      <c r="E31" s="5"/>
      <c r="F31" s="97"/>
      <c r="G31" s="62"/>
      <c r="H31" s="62"/>
      <c r="I31" s="116"/>
      <c r="J31" s="2"/>
    </row>
    <row r="32" spans="1:10" x14ac:dyDescent="0.25">
      <c r="A32" s="5" t="s">
        <v>266</v>
      </c>
      <c r="B32" s="5"/>
      <c r="C32" s="5"/>
      <c r="D32" s="5"/>
      <c r="E32" s="5"/>
      <c r="F32" s="97"/>
      <c r="G32" s="62"/>
      <c r="H32" s="62"/>
      <c r="I32" s="116"/>
      <c r="J32" s="2"/>
    </row>
    <row r="35" spans="1:10" ht="24" x14ac:dyDescent="0.25">
      <c r="A35" s="185" t="s">
        <v>281</v>
      </c>
      <c r="B35" s="186"/>
      <c r="C35" s="186"/>
      <c r="D35" s="186"/>
      <c r="E35" s="186"/>
      <c r="F35" s="186"/>
      <c r="G35" s="186"/>
      <c r="H35" s="186"/>
      <c r="I35" s="186"/>
      <c r="J35" s="186"/>
    </row>
    <row r="36" spans="1:10" ht="47.25" x14ac:dyDescent="0.25">
      <c r="A36" s="33" t="s">
        <v>8</v>
      </c>
      <c r="B36" s="33" t="s">
        <v>9</v>
      </c>
      <c r="C36" s="33" t="s">
        <v>115</v>
      </c>
      <c r="D36" s="33" t="s">
        <v>364</v>
      </c>
      <c r="E36" s="37" t="s">
        <v>363</v>
      </c>
      <c r="F36" s="33" t="s">
        <v>126</v>
      </c>
      <c r="G36" s="12" t="s">
        <v>310</v>
      </c>
      <c r="H36" s="12" t="s">
        <v>321</v>
      </c>
      <c r="I36" s="11" t="s">
        <v>17</v>
      </c>
      <c r="J36" s="11" t="s">
        <v>116</v>
      </c>
    </row>
    <row r="37" spans="1:10" x14ac:dyDescent="0.25">
      <c r="A37" s="5" t="s">
        <v>118</v>
      </c>
      <c r="B37" s="5"/>
      <c r="C37" s="5"/>
      <c r="D37" s="5"/>
      <c r="E37" s="5"/>
      <c r="F37" s="97"/>
      <c r="G37" s="115"/>
      <c r="H37" s="115"/>
      <c r="I37" s="116"/>
      <c r="J37" s="2"/>
    </row>
    <row r="38" spans="1:10" x14ac:dyDescent="0.25">
      <c r="A38" s="5" t="s">
        <v>121</v>
      </c>
      <c r="B38" s="5"/>
      <c r="C38" s="5"/>
      <c r="D38" s="5"/>
      <c r="E38" s="5"/>
      <c r="F38" s="97"/>
      <c r="G38" s="115"/>
      <c r="H38" s="115"/>
      <c r="I38" s="116"/>
      <c r="J38" s="2"/>
    </row>
    <row r="39" spans="1:10" x14ac:dyDescent="0.25">
      <c r="A39" s="5" t="s">
        <v>127</v>
      </c>
      <c r="B39" s="5"/>
      <c r="C39" s="5"/>
      <c r="D39" s="5"/>
      <c r="E39" s="5"/>
      <c r="F39" s="97"/>
      <c r="G39" s="115"/>
      <c r="H39" s="115"/>
      <c r="I39" s="116"/>
      <c r="J39" s="2"/>
    </row>
    <row r="40" spans="1:10" x14ac:dyDescent="0.25">
      <c r="A40" s="5" t="s">
        <v>274</v>
      </c>
      <c r="B40" s="5"/>
      <c r="C40" s="5"/>
      <c r="D40" s="5"/>
      <c r="E40" s="5"/>
      <c r="F40" s="97"/>
      <c r="G40" s="115"/>
      <c r="H40" s="115"/>
      <c r="I40" s="116"/>
      <c r="J40" s="2"/>
    </row>
    <row r="41" spans="1:10" x14ac:dyDescent="0.25">
      <c r="A41" s="5" t="s">
        <v>275</v>
      </c>
      <c r="B41" s="5"/>
      <c r="C41" s="5"/>
      <c r="D41" s="5"/>
      <c r="E41" s="5"/>
      <c r="F41" s="97"/>
      <c r="G41" s="115"/>
      <c r="H41" s="115"/>
      <c r="I41" s="116"/>
      <c r="J41" s="2"/>
    </row>
    <row r="42" spans="1:10" x14ac:dyDescent="0.25">
      <c r="A42" s="5" t="s">
        <v>276</v>
      </c>
      <c r="B42" s="5"/>
      <c r="C42" s="5"/>
      <c r="D42" s="5"/>
      <c r="E42" s="5"/>
      <c r="F42" s="97"/>
      <c r="G42" s="115"/>
      <c r="H42" s="115"/>
      <c r="I42" s="116"/>
      <c r="J42" s="2"/>
    </row>
    <row r="43" spans="1:10" x14ac:dyDescent="0.25">
      <c r="A43" s="5" t="s">
        <v>277</v>
      </c>
      <c r="B43" s="5"/>
      <c r="C43" s="5"/>
      <c r="D43" s="5"/>
      <c r="E43" s="5"/>
      <c r="F43" s="97"/>
      <c r="G43" s="115"/>
      <c r="H43" s="115"/>
      <c r="I43" s="116"/>
      <c r="J43" s="2"/>
    </row>
    <row r="44" spans="1:10" x14ac:dyDescent="0.25">
      <c r="A44" s="5" t="s">
        <v>278</v>
      </c>
      <c r="B44" s="5"/>
      <c r="C44" s="5"/>
      <c r="D44" s="5"/>
      <c r="E44" s="5"/>
      <c r="F44" s="97"/>
      <c r="G44" s="115"/>
      <c r="H44" s="115"/>
      <c r="I44" s="116"/>
      <c r="J44" s="2"/>
    </row>
    <row r="45" spans="1:10" x14ac:dyDescent="0.25">
      <c r="A45" s="5" t="s">
        <v>279</v>
      </c>
      <c r="B45" s="5"/>
      <c r="C45" s="5"/>
      <c r="D45" s="5"/>
      <c r="E45" s="5"/>
      <c r="F45" s="97"/>
      <c r="G45" s="115"/>
      <c r="H45" s="115"/>
      <c r="I45" s="116"/>
      <c r="J45" s="2"/>
    </row>
    <row r="46" spans="1:10" x14ac:dyDescent="0.25">
      <c r="A46" s="5" t="s">
        <v>322</v>
      </c>
      <c r="B46" s="5"/>
      <c r="C46" s="5"/>
      <c r="D46" s="5"/>
      <c r="E46" s="5"/>
      <c r="F46" s="97"/>
      <c r="G46" s="115"/>
      <c r="H46" s="115"/>
      <c r="I46" s="116"/>
      <c r="J46" s="2"/>
    </row>
    <row r="47" spans="1:10" x14ac:dyDescent="0.25">
      <c r="F47" s="139"/>
    </row>
    <row r="49" spans="1:10" ht="24" x14ac:dyDescent="0.25">
      <c r="A49" s="185" t="s">
        <v>323</v>
      </c>
      <c r="B49" s="186"/>
      <c r="C49" s="186"/>
      <c r="D49" s="186"/>
      <c r="E49" s="186"/>
      <c r="F49" s="186"/>
      <c r="G49" s="186"/>
      <c r="H49" s="186"/>
      <c r="I49" s="186"/>
      <c r="J49" s="186"/>
    </row>
    <row r="50" spans="1:10" ht="47.25" x14ac:dyDescent="0.25">
      <c r="A50" s="33" t="s">
        <v>8</v>
      </c>
      <c r="B50" s="33" t="s">
        <v>9</v>
      </c>
      <c r="C50" s="33" t="s">
        <v>115</v>
      </c>
      <c r="D50" s="33" t="s">
        <v>364</v>
      </c>
      <c r="E50" s="37" t="s">
        <v>363</v>
      </c>
      <c r="F50" s="33" t="s">
        <v>126</v>
      </c>
      <c r="G50" s="12" t="s">
        <v>310</v>
      </c>
      <c r="H50" s="12" t="s">
        <v>321</v>
      </c>
      <c r="I50" s="11" t="s">
        <v>17</v>
      </c>
      <c r="J50" s="11" t="s">
        <v>116</v>
      </c>
    </row>
    <row r="51" spans="1:10" x14ac:dyDescent="0.25">
      <c r="A51" s="5" t="s">
        <v>129</v>
      </c>
      <c r="B51" s="5"/>
      <c r="C51" s="5"/>
      <c r="D51" s="5"/>
      <c r="E51" s="5"/>
      <c r="F51" s="97"/>
      <c r="G51" s="115"/>
      <c r="H51" s="115"/>
      <c r="I51" s="116"/>
      <c r="J51" s="2"/>
    </row>
    <row r="52" spans="1:10" x14ac:dyDescent="0.25">
      <c r="A52" s="5" t="s">
        <v>130</v>
      </c>
      <c r="B52" s="5"/>
      <c r="C52" s="5"/>
      <c r="D52" s="5"/>
      <c r="E52" s="5"/>
      <c r="F52" s="97"/>
      <c r="G52" s="115"/>
      <c r="H52" s="115"/>
      <c r="I52" s="116"/>
      <c r="J52" s="2"/>
    </row>
    <row r="53" spans="1:10" x14ac:dyDescent="0.25">
      <c r="A53" s="5" t="s">
        <v>131</v>
      </c>
      <c r="B53" s="5"/>
      <c r="C53" s="5"/>
      <c r="D53" s="5"/>
      <c r="E53" s="5"/>
      <c r="F53" s="97"/>
      <c r="G53" s="115"/>
      <c r="H53" s="115"/>
      <c r="I53" s="116"/>
      <c r="J53" s="2"/>
    </row>
    <row r="54" spans="1:10" x14ac:dyDescent="0.25">
      <c r="A54" s="5" t="s">
        <v>283</v>
      </c>
      <c r="B54" s="5"/>
      <c r="C54" s="5"/>
      <c r="D54" s="5"/>
      <c r="E54" s="5"/>
      <c r="F54" s="97"/>
      <c r="G54" s="115"/>
      <c r="H54" s="115"/>
      <c r="I54" s="116"/>
      <c r="J54" s="2"/>
    </row>
    <row r="55" spans="1:10" x14ac:dyDescent="0.25">
      <c r="A55" s="5" t="s">
        <v>284</v>
      </c>
      <c r="B55" s="5"/>
      <c r="C55" s="5"/>
      <c r="D55" s="5"/>
      <c r="E55" s="5"/>
      <c r="F55" s="97"/>
      <c r="G55" s="115"/>
      <c r="H55" s="115"/>
      <c r="I55" s="116"/>
      <c r="J55" s="2"/>
    </row>
    <row r="56" spans="1:10" x14ac:dyDescent="0.25">
      <c r="A56" s="5" t="s">
        <v>285</v>
      </c>
      <c r="B56" s="5"/>
      <c r="C56" s="5"/>
      <c r="D56" s="5"/>
      <c r="E56" s="5"/>
      <c r="F56" s="97"/>
      <c r="G56" s="115"/>
      <c r="H56" s="115"/>
      <c r="I56" s="116"/>
      <c r="J56" s="2"/>
    </row>
    <row r="57" spans="1:10" x14ac:dyDescent="0.25">
      <c r="A57" s="5" t="s">
        <v>286</v>
      </c>
      <c r="B57" s="5"/>
      <c r="C57" s="5"/>
      <c r="D57" s="5"/>
      <c r="E57" s="5"/>
      <c r="F57" s="97"/>
      <c r="G57" s="115"/>
      <c r="H57" s="115"/>
      <c r="I57" s="116"/>
      <c r="J57" s="2"/>
    </row>
    <row r="58" spans="1:10" x14ac:dyDescent="0.25">
      <c r="A58" s="5" t="s">
        <v>287</v>
      </c>
      <c r="B58" s="5"/>
      <c r="C58" s="5"/>
      <c r="D58" s="5"/>
      <c r="E58" s="5"/>
      <c r="F58" s="97"/>
      <c r="G58" s="115"/>
      <c r="H58" s="115"/>
      <c r="I58" s="116"/>
      <c r="J58" s="2"/>
    </row>
    <row r="59" spans="1:10" x14ac:dyDescent="0.25">
      <c r="A59" s="5" t="s">
        <v>288</v>
      </c>
      <c r="B59" s="5"/>
      <c r="C59" s="5"/>
      <c r="D59" s="5"/>
      <c r="E59" s="5"/>
      <c r="F59" s="97"/>
      <c r="G59" s="115"/>
      <c r="H59" s="115"/>
      <c r="I59" s="116"/>
      <c r="J59" s="2"/>
    </row>
    <row r="60" spans="1:10" x14ac:dyDescent="0.25">
      <c r="A60" s="5" t="s">
        <v>289</v>
      </c>
      <c r="B60" s="5"/>
      <c r="C60" s="5"/>
      <c r="D60" s="5"/>
      <c r="E60" s="5"/>
      <c r="F60" s="97"/>
      <c r="G60" s="115"/>
      <c r="H60" s="115"/>
      <c r="I60" s="116"/>
      <c r="J60" s="2"/>
    </row>
    <row r="65" spans="1:10" ht="21" x14ac:dyDescent="0.25">
      <c r="B65" s="65" t="s">
        <v>132</v>
      </c>
    </row>
    <row r="66" spans="1:10" x14ac:dyDescent="0.25">
      <c r="A66" s="191" t="s">
        <v>72</v>
      </c>
      <c r="B66" s="192"/>
      <c r="C66" s="192"/>
      <c r="D66" s="192"/>
      <c r="E66" s="192"/>
      <c r="F66" s="192"/>
      <c r="G66" s="192"/>
      <c r="H66" s="192"/>
      <c r="I66" s="192"/>
      <c r="J66" s="193"/>
    </row>
    <row r="67" spans="1:10" ht="45" x14ac:dyDescent="0.25">
      <c r="A67" s="12" t="s">
        <v>8</v>
      </c>
      <c r="B67" s="12" t="s">
        <v>9</v>
      </c>
      <c r="C67" s="12" t="s">
        <v>15</v>
      </c>
      <c r="D67" s="33" t="s">
        <v>364</v>
      </c>
      <c r="E67" s="37" t="s">
        <v>363</v>
      </c>
      <c r="F67" s="12" t="s">
        <v>16</v>
      </c>
      <c r="G67" s="12" t="s">
        <v>310</v>
      </c>
      <c r="H67" s="12" t="s">
        <v>321</v>
      </c>
      <c r="I67" s="11" t="s">
        <v>139</v>
      </c>
      <c r="J67" s="11" t="s">
        <v>12</v>
      </c>
    </row>
    <row r="68" spans="1:10" ht="105" x14ac:dyDescent="0.25">
      <c r="A68" s="5" t="s">
        <v>117</v>
      </c>
      <c r="B68" s="5" t="s">
        <v>73</v>
      </c>
      <c r="C68" s="5" t="s">
        <v>163</v>
      </c>
      <c r="D68" s="5" t="s">
        <v>351</v>
      </c>
      <c r="E68" s="5" t="s">
        <v>272</v>
      </c>
      <c r="F68" s="62">
        <v>36</v>
      </c>
      <c r="G68" s="134">
        <v>46032</v>
      </c>
      <c r="H68" s="134">
        <v>46109</v>
      </c>
      <c r="I68" s="2"/>
      <c r="J68" s="2" t="s">
        <v>165</v>
      </c>
    </row>
    <row r="69" spans="1:10" ht="105" x14ac:dyDescent="0.25">
      <c r="A69" s="5" t="s">
        <v>119</v>
      </c>
      <c r="B69" s="5" t="s">
        <v>74</v>
      </c>
      <c r="C69" s="5" t="s">
        <v>164</v>
      </c>
      <c r="D69" s="5" t="s">
        <v>351</v>
      </c>
      <c r="E69" s="5" t="s">
        <v>272</v>
      </c>
      <c r="F69" s="62">
        <v>9</v>
      </c>
      <c r="G69" s="134">
        <v>46032</v>
      </c>
      <c r="H69" s="134">
        <v>46109</v>
      </c>
      <c r="I69" s="2"/>
      <c r="J69" s="2" t="s">
        <v>165</v>
      </c>
    </row>
    <row r="70" spans="1:10" ht="105" x14ac:dyDescent="0.25">
      <c r="A70" s="5" t="s">
        <v>120</v>
      </c>
      <c r="B70" s="5" t="s">
        <v>77</v>
      </c>
      <c r="C70" s="5" t="s">
        <v>166</v>
      </c>
      <c r="D70" s="5" t="s">
        <v>351</v>
      </c>
      <c r="E70" s="5" t="s">
        <v>291</v>
      </c>
      <c r="F70" s="62">
        <v>400</v>
      </c>
      <c r="G70" s="134">
        <v>46114</v>
      </c>
      <c r="H70" s="134">
        <v>46146</v>
      </c>
      <c r="I70" s="2"/>
      <c r="J70" s="2" t="s">
        <v>214</v>
      </c>
    </row>
    <row r="71" spans="1:10" ht="105" x14ac:dyDescent="0.25">
      <c r="A71" s="5" t="s">
        <v>133</v>
      </c>
      <c r="B71" s="5" t="s">
        <v>82</v>
      </c>
      <c r="C71" s="5" t="s">
        <v>167</v>
      </c>
      <c r="D71" s="5" t="s">
        <v>351</v>
      </c>
      <c r="E71" s="5" t="s">
        <v>291</v>
      </c>
      <c r="F71" s="62">
        <v>500</v>
      </c>
      <c r="G71" s="134">
        <v>46114</v>
      </c>
      <c r="H71" s="134">
        <v>46146</v>
      </c>
      <c r="I71" s="2"/>
      <c r="J71" s="2" t="s">
        <v>169</v>
      </c>
    </row>
    <row r="72" spans="1:10" ht="45" x14ac:dyDescent="0.25">
      <c r="A72" s="5" t="s">
        <v>134</v>
      </c>
      <c r="B72" s="5" t="s">
        <v>80</v>
      </c>
      <c r="C72" s="5" t="s">
        <v>168</v>
      </c>
      <c r="D72" s="5" t="s">
        <v>340</v>
      </c>
      <c r="E72" s="5" t="s">
        <v>272</v>
      </c>
      <c r="F72" s="62">
        <f>353*4.2</f>
        <v>1482.6000000000001</v>
      </c>
      <c r="G72" s="134">
        <v>46157</v>
      </c>
      <c r="H72" s="134">
        <v>46164</v>
      </c>
      <c r="I72" s="2"/>
      <c r="J72" s="2" t="s">
        <v>170</v>
      </c>
    </row>
    <row r="73" spans="1:10" ht="45" x14ac:dyDescent="0.25">
      <c r="A73" s="5" t="s">
        <v>135</v>
      </c>
      <c r="B73" s="5" t="s">
        <v>83</v>
      </c>
      <c r="C73" s="5" t="s">
        <v>168</v>
      </c>
      <c r="D73" s="5" t="s">
        <v>340</v>
      </c>
      <c r="E73" s="5" t="s">
        <v>272</v>
      </c>
      <c r="F73" s="62">
        <f>471*4.2</f>
        <v>1978.2</v>
      </c>
      <c r="G73" s="134">
        <v>46157</v>
      </c>
      <c r="H73" s="134">
        <v>46164</v>
      </c>
      <c r="I73" s="2"/>
      <c r="J73" s="2" t="s">
        <v>170</v>
      </c>
    </row>
    <row r="74" spans="1:10" ht="30" x14ac:dyDescent="0.25">
      <c r="A74" s="5" t="s">
        <v>136</v>
      </c>
      <c r="B74" s="5" t="s">
        <v>84</v>
      </c>
      <c r="C74" s="5" t="s">
        <v>90</v>
      </c>
      <c r="D74" s="5" t="s">
        <v>340</v>
      </c>
      <c r="E74" s="5" t="s">
        <v>272</v>
      </c>
      <c r="F74" s="62">
        <f>72+49+82</f>
        <v>203</v>
      </c>
      <c r="G74" s="134">
        <v>46195</v>
      </c>
      <c r="H74" s="134">
        <v>46217</v>
      </c>
      <c r="I74" s="2"/>
      <c r="J74" s="2"/>
    </row>
    <row r="75" spans="1:10" ht="45" x14ac:dyDescent="0.25">
      <c r="A75" s="5" t="s">
        <v>160</v>
      </c>
      <c r="B75" s="5" t="s">
        <v>85</v>
      </c>
      <c r="C75" s="5" t="s">
        <v>91</v>
      </c>
      <c r="D75" s="5" t="s">
        <v>340</v>
      </c>
      <c r="E75" s="5" t="s">
        <v>272</v>
      </c>
      <c r="F75" s="62">
        <f>24+49+34</f>
        <v>107</v>
      </c>
      <c r="G75" s="134">
        <v>46214</v>
      </c>
      <c r="H75" s="134">
        <v>46227</v>
      </c>
      <c r="I75" s="2"/>
      <c r="J75" s="2" t="s">
        <v>171</v>
      </c>
    </row>
    <row r="76" spans="1:10" ht="30" x14ac:dyDescent="0.25">
      <c r="A76" s="5" t="s">
        <v>161</v>
      </c>
      <c r="B76" s="5" t="s">
        <v>86</v>
      </c>
      <c r="C76" s="5" t="s">
        <v>93</v>
      </c>
      <c r="D76" s="5" t="s">
        <v>340</v>
      </c>
      <c r="E76" s="5" t="s">
        <v>269</v>
      </c>
      <c r="F76" s="62">
        <v>18</v>
      </c>
      <c r="G76" s="134">
        <v>46195</v>
      </c>
      <c r="H76" s="134">
        <v>46195</v>
      </c>
      <c r="I76" s="2"/>
      <c r="J76" s="2"/>
    </row>
    <row r="77" spans="1:10" ht="30" x14ac:dyDescent="0.25">
      <c r="A77" s="5" t="s">
        <v>162</v>
      </c>
      <c r="B77" s="5" t="s">
        <v>87</v>
      </c>
      <c r="C77" s="5" t="s">
        <v>87</v>
      </c>
      <c r="D77" s="5" t="s">
        <v>351</v>
      </c>
      <c r="E77" s="5" t="s">
        <v>272</v>
      </c>
      <c r="F77" s="62">
        <f>F72+F73</f>
        <v>3460.8</v>
      </c>
      <c r="G77" s="134">
        <v>46280</v>
      </c>
      <c r="H77" s="134">
        <v>46280</v>
      </c>
      <c r="I77" s="2"/>
      <c r="J77" s="2" t="s">
        <v>172</v>
      </c>
    </row>
    <row r="78" spans="1:10" x14ac:dyDescent="0.25">
      <c r="H78" s="4"/>
      <c r="I78" s="4"/>
    </row>
  </sheetData>
  <mergeCells count="14">
    <mergeCell ref="C8:J8"/>
    <mergeCell ref="A1:J1"/>
    <mergeCell ref="F3:J3"/>
    <mergeCell ref="F4:J4"/>
    <mergeCell ref="F5:J5"/>
    <mergeCell ref="F6:J6"/>
    <mergeCell ref="A66:J66"/>
    <mergeCell ref="C10:J10"/>
    <mergeCell ref="A21:J21"/>
    <mergeCell ref="A35:J35"/>
    <mergeCell ref="A49:J49"/>
    <mergeCell ref="C12:J12"/>
    <mergeCell ref="C16:J16"/>
    <mergeCell ref="C18:J18"/>
  </mergeCells>
  <dataValidations xWindow="666" yWindow="856" count="1">
    <dataValidation type="list" allowBlank="1" showInputMessage="1" showErrorMessage="1" sqref="C14:E14" xr:uid="{163DD887-4C64-4EF2-9DBD-308FAFE8B296}">
      <formula1>"ja, nee"</formula1>
    </dataValidation>
  </dataValidations>
  <pageMargins left="0.7" right="0.7" top="0.75" bottom="0.75" header="0.3" footer="0.3"/>
  <extLst>
    <ext xmlns:x14="http://schemas.microsoft.com/office/spreadsheetml/2009/9/main" uri="{CCE6A557-97BC-4b89-ADB6-D9C93CAAB3DF}">
      <x14:dataValidations xmlns:xm="http://schemas.microsoft.com/office/excel/2006/main" xWindow="666" yWindow="856"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232BA4DA-E750-4F9B-8E25-F180A0525785}">
          <x14:formula1>
            <xm:f>'(opties picklists)'!$B$8:$B$24</xm:f>
          </x14:formula1>
          <xm:sqref>C4:E6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2D508AA7-1258-453F-B24D-AD9E55687FCB}">
          <x14:formula1>
            <xm:f>'(opties picklists)'!$B$42:$B$61</xm:f>
          </x14:formula1>
          <xm:sqref>D23:D32 D68:D77 D51:D60 D37:D46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578CE697-7E77-4E91-A8ED-9E465091AFEB}">
          <x14:formula1>
            <xm:f>'(opties picklists)'!$B$35:$B$40</xm:f>
          </x14:formula1>
          <xm:sqref>E23:E32 E68:E77 E51:E60 E37:E46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A7E7-A881-4849-A45A-C5F98DA40A3F}">
  <dimension ref="A1:T97"/>
  <sheetViews>
    <sheetView topLeftCell="A42" zoomScale="74" zoomScaleNormal="74" workbookViewId="0">
      <selection activeCell="I31" sqref="I31"/>
    </sheetView>
  </sheetViews>
  <sheetFormatPr defaultRowHeight="15" x14ac:dyDescent="0.25"/>
  <cols>
    <col min="1" max="1" width="11.7109375" customWidth="1"/>
    <col min="2" max="2" width="25.85546875" customWidth="1"/>
    <col min="3" max="3" width="25.5703125" customWidth="1"/>
    <col min="4" max="4" width="16.5703125" customWidth="1"/>
    <col min="5" max="5" width="40.7109375" customWidth="1"/>
    <col min="6" max="6" width="18.140625" customWidth="1"/>
    <col min="7" max="7" width="15.42578125" customWidth="1"/>
    <col min="8" max="8" width="23.85546875" customWidth="1"/>
    <col min="9" max="9" width="48.140625" style="1" customWidth="1"/>
    <col min="10" max="12" width="14.5703125" customWidth="1"/>
    <col min="13" max="13" width="25.85546875" customWidth="1"/>
    <col min="14" max="14" width="24.85546875" customWidth="1"/>
    <col min="15" max="15" width="26.5703125" customWidth="1"/>
    <col min="16" max="16" width="34.5703125" customWidth="1"/>
    <col min="17" max="17" width="62.7109375" customWidth="1"/>
  </cols>
  <sheetData>
    <row r="1" spans="1:9" ht="26.25" x14ac:dyDescent="0.4">
      <c r="A1" s="59" t="s">
        <v>324</v>
      </c>
      <c r="C1" s="8"/>
      <c r="D1" s="8"/>
      <c r="E1" s="8"/>
      <c r="F1" s="8"/>
      <c r="G1" s="8"/>
      <c r="H1" s="8"/>
      <c r="I1" s="17"/>
    </row>
    <row r="3" spans="1:9" ht="18.75" x14ac:dyDescent="0.3">
      <c r="A3" s="188" t="s">
        <v>371</v>
      </c>
      <c r="B3" s="189"/>
      <c r="C3" s="189"/>
      <c r="D3" s="190"/>
      <c r="E3" s="77" t="s">
        <v>297</v>
      </c>
      <c r="F3" s="77" t="s">
        <v>200</v>
      </c>
      <c r="G3" s="154" t="s">
        <v>369</v>
      </c>
    </row>
    <row r="4" spans="1:9" x14ac:dyDescent="0.25">
      <c r="E4" s="58" t="s">
        <v>100</v>
      </c>
      <c r="F4" s="126">
        <v>0</v>
      </c>
      <c r="G4" s="155" t="e">
        <f>F4/F7</f>
        <v>#DIV/0!</v>
      </c>
    </row>
    <row r="5" spans="1:9" x14ac:dyDescent="0.25">
      <c r="E5" s="58" t="s">
        <v>367</v>
      </c>
      <c r="F5" s="126">
        <v>0</v>
      </c>
      <c r="G5" s="155" t="e">
        <f>F5/F7</f>
        <v>#DIV/0!</v>
      </c>
    </row>
    <row r="6" spans="1:9" x14ac:dyDescent="0.25">
      <c r="E6" s="58" t="s">
        <v>298</v>
      </c>
      <c r="F6" s="126">
        <v>0</v>
      </c>
      <c r="G6" s="155" t="e">
        <f>F6/F7</f>
        <v>#DIV/0!</v>
      </c>
    </row>
    <row r="7" spans="1:9" x14ac:dyDescent="0.25">
      <c r="E7" s="58" t="s">
        <v>368</v>
      </c>
      <c r="F7" s="126">
        <v>0</v>
      </c>
      <c r="G7" s="155" t="e">
        <f>F7/F7</f>
        <v>#DIV/0!</v>
      </c>
    </row>
    <row r="10" spans="1:9" ht="18.75" x14ac:dyDescent="0.3">
      <c r="A10" s="78" t="s">
        <v>194</v>
      </c>
      <c r="B10" s="156"/>
      <c r="C10" s="156"/>
    </row>
    <row r="12" spans="1:9" x14ac:dyDescent="0.25">
      <c r="A12" s="153" t="s">
        <v>325</v>
      </c>
      <c r="B12" s="25"/>
      <c r="C12" s="153"/>
      <c r="D12" s="25"/>
    </row>
    <row r="13" spans="1:9" ht="45" x14ac:dyDescent="0.25">
      <c r="A13" s="30" t="s">
        <v>198</v>
      </c>
      <c r="B13" s="30" t="s">
        <v>197</v>
      </c>
      <c r="C13" s="30" t="s">
        <v>199</v>
      </c>
      <c r="D13" s="30" t="s">
        <v>200</v>
      </c>
      <c r="E13" s="30" t="s">
        <v>203</v>
      </c>
      <c r="F13" s="30" t="s">
        <v>196</v>
      </c>
      <c r="H13" s="2" t="s">
        <v>205</v>
      </c>
    </row>
    <row r="14" spans="1:9" x14ac:dyDescent="0.25">
      <c r="A14" s="135"/>
      <c r="B14" s="58"/>
      <c r="C14" s="58"/>
      <c r="D14" s="52">
        <v>0</v>
      </c>
      <c r="E14" s="80">
        <v>0</v>
      </c>
      <c r="F14" s="58"/>
      <c r="H14" s="58">
        <v>0</v>
      </c>
    </row>
    <row r="15" spans="1:9" x14ac:dyDescent="0.25">
      <c r="A15" s="135"/>
      <c r="B15" s="58"/>
      <c r="C15" s="58"/>
      <c r="D15" s="52">
        <v>0</v>
      </c>
      <c r="E15" s="80">
        <v>0</v>
      </c>
      <c r="F15" s="58"/>
      <c r="H15" s="58"/>
    </row>
    <row r="16" spans="1:9" x14ac:dyDescent="0.25">
      <c r="A16" s="135"/>
      <c r="B16" s="58"/>
      <c r="C16" s="58"/>
      <c r="D16" s="52">
        <v>0</v>
      </c>
      <c r="E16" s="80">
        <v>0</v>
      </c>
      <c r="F16" s="58"/>
      <c r="H16" s="58"/>
    </row>
    <row r="17" spans="1:8" x14ac:dyDescent="0.25">
      <c r="A17" s="135"/>
      <c r="B17" s="58"/>
      <c r="C17" s="58"/>
      <c r="D17" s="52"/>
      <c r="E17" s="80"/>
      <c r="F17" s="58"/>
      <c r="H17" s="58"/>
    </row>
    <row r="18" spans="1:8" x14ac:dyDescent="0.25">
      <c r="A18" s="194" t="s">
        <v>202</v>
      </c>
      <c r="B18" s="195"/>
      <c r="C18" s="196"/>
      <c r="D18" s="79">
        <f>SUM(D14:D17)</f>
        <v>0</v>
      </c>
      <c r="E18" s="81">
        <f>SUM(E14:E17)</f>
        <v>0</v>
      </c>
      <c r="F18" s="82">
        <f>(F14+F15+F16+F17)/4</f>
        <v>0</v>
      </c>
      <c r="H18" s="82">
        <f>(H14)/1</f>
        <v>0</v>
      </c>
    </row>
    <row r="20" spans="1:8" x14ac:dyDescent="0.25">
      <c r="A20" s="83" t="s">
        <v>326</v>
      </c>
      <c r="B20" s="84"/>
      <c r="C20" s="84"/>
    </row>
    <row r="21" spans="1:8" ht="45" x14ac:dyDescent="0.25">
      <c r="A21" s="30" t="s">
        <v>198</v>
      </c>
      <c r="B21" s="30" t="s">
        <v>197</v>
      </c>
      <c r="C21" s="30" t="s">
        <v>199</v>
      </c>
      <c r="D21" s="30" t="s">
        <v>200</v>
      </c>
      <c r="E21" s="30" t="s">
        <v>201</v>
      </c>
      <c r="F21" s="30" t="s">
        <v>196</v>
      </c>
      <c r="H21" s="2" t="s">
        <v>204</v>
      </c>
    </row>
    <row r="22" spans="1:8" x14ac:dyDescent="0.25">
      <c r="A22" s="135"/>
      <c r="B22" s="58"/>
      <c r="C22" s="58"/>
      <c r="D22" s="52">
        <v>0</v>
      </c>
      <c r="E22" s="80">
        <v>0</v>
      </c>
      <c r="F22" s="58">
        <v>0</v>
      </c>
      <c r="H22" s="58">
        <v>0</v>
      </c>
    </row>
    <row r="23" spans="1:8" x14ac:dyDescent="0.25">
      <c r="A23" s="135"/>
      <c r="B23" s="58"/>
      <c r="C23" s="58"/>
      <c r="D23" s="52">
        <v>0</v>
      </c>
      <c r="E23" s="80">
        <v>0</v>
      </c>
      <c r="F23" s="58">
        <v>0</v>
      </c>
      <c r="H23" s="58"/>
    </row>
    <row r="24" spans="1:8" x14ac:dyDescent="0.25">
      <c r="A24" s="135"/>
      <c r="B24" s="58"/>
      <c r="C24" s="58"/>
      <c r="D24" s="52">
        <v>0</v>
      </c>
      <c r="E24" s="80">
        <v>0</v>
      </c>
      <c r="F24" s="58">
        <v>0</v>
      </c>
      <c r="H24" s="58"/>
    </row>
    <row r="25" spans="1:8" x14ac:dyDescent="0.25">
      <c r="A25" s="135"/>
      <c r="B25" s="58"/>
      <c r="C25" s="58"/>
      <c r="D25" s="52">
        <v>0</v>
      </c>
      <c r="E25" s="80">
        <v>0</v>
      </c>
      <c r="F25" s="58">
        <v>0</v>
      </c>
      <c r="H25" s="58"/>
    </row>
    <row r="26" spans="1:8" x14ac:dyDescent="0.25">
      <c r="A26" s="194" t="s">
        <v>202</v>
      </c>
      <c r="B26" s="195"/>
      <c r="C26" s="196"/>
      <c r="D26" s="79">
        <f>SUM(D22:D25)</f>
        <v>0</v>
      </c>
      <c r="E26" s="81">
        <f>SUM(E22:E25)</f>
        <v>0</v>
      </c>
      <c r="F26" s="82">
        <f>(F22+F23+F24+F25)/4</f>
        <v>0</v>
      </c>
      <c r="H26" s="82">
        <f>(H22)/1</f>
        <v>0</v>
      </c>
    </row>
    <row r="28" spans="1:8" x14ac:dyDescent="0.25">
      <c r="A28" s="83" t="s">
        <v>365</v>
      </c>
      <c r="B28" s="84"/>
      <c r="C28" s="84"/>
    </row>
    <row r="29" spans="1:8" ht="45" x14ac:dyDescent="0.25">
      <c r="A29" s="30" t="s">
        <v>198</v>
      </c>
      <c r="B29" s="30" t="s">
        <v>197</v>
      </c>
      <c r="C29" s="30" t="s">
        <v>199</v>
      </c>
      <c r="D29" s="30" t="s">
        <v>200</v>
      </c>
      <c r="E29" s="30" t="s">
        <v>201</v>
      </c>
      <c r="F29" s="30" t="s">
        <v>196</v>
      </c>
      <c r="H29" s="2" t="s">
        <v>366</v>
      </c>
    </row>
    <row r="30" spans="1:8" x14ac:dyDescent="0.25">
      <c r="A30" s="135"/>
      <c r="B30" s="58"/>
      <c r="C30" s="58"/>
      <c r="D30" s="52">
        <v>0</v>
      </c>
      <c r="E30" s="80">
        <v>0</v>
      </c>
      <c r="F30" s="58">
        <v>0</v>
      </c>
      <c r="H30" s="58">
        <v>0</v>
      </c>
    </row>
    <row r="31" spans="1:8" x14ac:dyDescent="0.25">
      <c r="A31" s="135"/>
      <c r="B31" s="58"/>
      <c r="C31" s="58"/>
      <c r="D31" s="52">
        <v>0</v>
      </c>
      <c r="E31" s="80">
        <v>0</v>
      </c>
      <c r="F31" s="58">
        <v>0</v>
      </c>
      <c r="H31" s="58"/>
    </row>
    <row r="32" spans="1:8" x14ac:dyDescent="0.25">
      <c r="A32" s="135"/>
      <c r="B32" s="58"/>
      <c r="C32" s="58"/>
      <c r="D32" s="52">
        <v>0</v>
      </c>
      <c r="E32" s="80">
        <v>0</v>
      </c>
      <c r="F32" s="58">
        <v>0</v>
      </c>
      <c r="H32" s="58"/>
    </row>
    <row r="33" spans="1:20" x14ac:dyDescent="0.25">
      <c r="A33" s="135"/>
      <c r="B33" s="58"/>
      <c r="C33" s="58"/>
      <c r="D33" s="52">
        <v>0</v>
      </c>
      <c r="E33" s="80">
        <v>0</v>
      </c>
      <c r="F33" s="58">
        <v>0</v>
      </c>
      <c r="H33" s="58"/>
    </row>
    <row r="34" spans="1:20" x14ac:dyDescent="0.25">
      <c r="A34" s="194" t="s">
        <v>202</v>
      </c>
      <c r="B34" s="195"/>
      <c r="C34" s="196"/>
      <c r="D34" s="79">
        <f>SUM(D30:D33)</f>
        <v>0</v>
      </c>
      <c r="E34" s="81">
        <f>SUM(E30:E33)</f>
        <v>0</v>
      </c>
      <c r="F34" s="82">
        <f>(F30+F31+F32+F33)/4</f>
        <v>0</v>
      </c>
      <c r="H34" s="82">
        <f>(H30)/1</f>
        <v>0</v>
      </c>
    </row>
    <row r="36" spans="1:20" ht="18.75" x14ac:dyDescent="0.3">
      <c r="A36" s="188" t="s">
        <v>372</v>
      </c>
      <c r="B36" s="188"/>
      <c r="C36" s="188"/>
      <c r="D36" s="188"/>
    </row>
    <row r="38" spans="1:20" ht="60" x14ac:dyDescent="0.25">
      <c r="A38" s="12" t="s">
        <v>312</v>
      </c>
      <c r="B38" s="11" t="s">
        <v>177</v>
      </c>
      <c r="C38" s="72" t="s">
        <v>178</v>
      </c>
      <c r="D38" s="12" t="s">
        <v>329</v>
      </c>
      <c r="E38" s="12" t="s">
        <v>179</v>
      </c>
      <c r="F38" s="12" t="s">
        <v>180</v>
      </c>
      <c r="G38" s="72" t="s">
        <v>328</v>
      </c>
      <c r="H38" s="12" t="s">
        <v>297</v>
      </c>
      <c r="I38" s="12" t="s">
        <v>182</v>
      </c>
      <c r="J38" s="11" t="s">
        <v>327</v>
      </c>
      <c r="K38" s="11" t="s">
        <v>201</v>
      </c>
      <c r="L38" s="12" t="s">
        <v>195</v>
      </c>
      <c r="M38" s="12" t="s">
        <v>206</v>
      </c>
      <c r="N38" s="12" t="s">
        <v>207</v>
      </c>
      <c r="O38" s="11" t="s">
        <v>208</v>
      </c>
      <c r="P38" s="72" t="s">
        <v>188</v>
      </c>
      <c r="Q38" s="11" t="s">
        <v>190</v>
      </c>
      <c r="R38" s="1"/>
      <c r="S38" s="1"/>
      <c r="T38" s="1"/>
    </row>
    <row r="39" spans="1:20" x14ac:dyDescent="0.25">
      <c r="A39" s="74"/>
      <c r="B39" s="74"/>
      <c r="C39" s="135"/>
      <c r="D39" s="135"/>
      <c r="E39" s="2"/>
      <c r="F39" s="76"/>
      <c r="G39" s="74"/>
      <c r="H39" s="13"/>
      <c r="I39" s="2"/>
      <c r="J39" s="58"/>
      <c r="K39" s="141"/>
      <c r="L39" s="126"/>
      <c r="M39" s="126"/>
      <c r="N39" s="126"/>
      <c r="O39" s="126"/>
      <c r="P39" s="2"/>
      <c r="Q39" s="2"/>
    </row>
    <row r="40" spans="1:20" x14ac:dyDescent="0.25">
      <c r="A40" s="74"/>
      <c r="B40" s="74"/>
      <c r="C40" s="135"/>
      <c r="D40" s="135"/>
      <c r="E40" s="2"/>
      <c r="F40" s="76"/>
      <c r="G40" s="74"/>
      <c r="H40" s="13"/>
      <c r="I40" s="2"/>
      <c r="J40" s="58"/>
      <c r="K40" s="141"/>
      <c r="L40" s="126"/>
      <c r="M40" s="126"/>
      <c r="N40" s="126"/>
      <c r="O40" s="126"/>
      <c r="P40" s="2"/>
      <c r="Q40" s="2"/>
    </row>
    <row r="41" spans="1:20" x14ac:dyDescent="0.25">
      <c r="A41" s="74"/>
      <c r="B41" s="74"/>
      <c r="C41" s="135"/>
      <c r="D41" s="135"/>
      <c r="E41" s="2"/>
      <c r="F41" s="76"/>
      <c r="G41" s="74"/>
      <c r="H41" s="13"/>
      <c r="I41" s="2"/>
      <c r="J41" s="58"/>
      <c r="K41" s="141"/>
      <c r="L41" s="126"/>
      <c r="M41" s="126"/>
      <c r="N41" s="126"/>
      <c r="O41" s="126"/>
      <c r="P41" s="2"/>
      <c r="Q41" s="2"/>
    </row>
    <row r="42" spans="1:20" x14ac:dyDescent="0.25">
      <c r="A42" s="74"/>
      <c r="B42" s="74"/>
      <c r="C42" s="135"/>
      <c r="D42" s="135"/>
      <c r="E42" s="2"/>
      <c r="F42" s="76"/>
      <c r="G42" s="74"/>
      <c r="H42" s="13"/>
      <c r="I42" s="2"/>
      <c r="J42" s="58"/>
      <c r="K42" s="141"/>
      <c r="L42" s="126"/>
      <c r="M42" s="126"/>
      <c r="N42" s="126"/>
      <c r="O42" s="126"/>
      <c r="P42" s="2"/>
      <c r="Q42" s="2"/>
    </row>
    <row r="43" spans="1:20" x14ac:dyDescent="0.25">
      <c r="A43" s="74"/>
      <c r="B43" s="74"/>
      <c r="C43" s="135"/>
      <c r="D43" s="135"/>
      <c r="E43" s="2"/>
      <c r="F43" s="76"/>
      <c r="G43" s="74"/>
      <c r="H43" s="13"/>
      <c r="I43" s="2"/>
      <c r="J43" s="58"/>
      <c r="K43" s="141"/>
      <c r="L43" s="126"/>
      <c r="M43" s="126"/>
      <c r="N43" s="126"/>
      <c r="O43" s="126"/>
      <c r="P43" s="2"/>
      <c r="Q43" s="2"/>
    </row>
    <row r="44" spans="1:20" x14ac:dyDescent="0.25">
      <c r="A44" s="74"/>
      <c r="B44" s="74"/>
      <c r="C44" s="135"/>
      <c r="D44" s="135"/>
      <c r="E44" s="2"/>
      <c r="F44" s="76"/>
      <c r="G44" s="74"/>
      <c r="H44" s="13"/>
      <c r="I44" s="2"/>
      <c r="J44" s="58"/>
      <c r="K44" s="141"/>
      <c r="L44" s="126"/>
      <c r="M44" s="126"/>
      <c r="N44" s="126"/>
      <c r="O44" s="126"/>
      <c r="P44" s="2"/>
      <c r="Q44" s="2"/>
    </row>
    <row r="45" spans="1:20" x14ac:dyDescent="0.25">
      <c r="A45" s="74"/>
      <c r="B45" s="74"/>
      <c r="C45" s="135"/>
      <c r="D45" s="135"/>
      <c r="E45" s="2"/>
      <c r="F45" s="76"/>
      <c r="G45" s="74"/>
      <c r="H45" s="13"/>
      <c r="I45" s="2"/>
      <c r="J45" s="58"/>
      <c r="K45" s="141"/>
      <c r="L45" s="126"/>
      <c r="M45" s="126"/>
      <c r="N45" s="126"/>
      <c r="O45" s="126"/>
      <c r="P45" s="2"/>
      <c r="Q45" s="2"/>
    </row>
    <row r="46" spans="1:20" x14ac:dyDescent="0.25">
      <c r="A46" s="74"/>
      <c r="B46" s="74"/>
      <c r="C46" s="135"/>
      <c r="D46" s="135"/>
      <c r="E46" s="2"/>
      <c r="F46" s="76"/>
      <c r="G46" s="74"/>
      <c r="H46" s="13"/>
      <c r="I46" s="2"/>
      <c r="J46" s="58"/>
      <c r="K46" s="141"/>
      <c r="L46" s="126"/>
      <c r="M46" s="126"/>
      <c r="N46" s="126"/>
      <c r="O46" s="126"/>
      <c r="P46" s="2"/>
      <c r="Q46" s="2"/>
    </row>
    <row r="47" spans="1:20" x14ac:dyDescent="0.25">
      <c r="A47" s="74"/>
      <c r="B47" s="74"/>
      <c r="C47" s="135"/>
      <c r="D47" s="135"/>
      <c r="E47" s="2"/>
      <c r="F47" s="76"/>
      <c r="G47" s="74"/>
      <c r="H47" s="13"/>
      <c r="I47" s="2"/>
      <c r="J47" s="58"/>
      <c r="K47" s="141"/>
      <c r="L47" s="126"/>
      <c r="M47" s="126"/>
      <c r="N47" s="126"/>
      <c r="O47" s="126"/>
      <c r="P47" s="2"/>
      <c r="Q47" s="2"/>
    </row>
    <row r="48" spans="1:20" x14ac:dyDescent="0.25">
      <c r="A48" s="74"/>
      <c r="B48" s="74"/>
      <c r="C48" s="135"/>
      <c r="D48" s="135"/>
      <c r="E48" s="2"/>
      <c r="F48" s="76"/>
      <c r="G48" s="74"/>
      <c r="H48" s="13"/>
      <c r="I48" s="2"/>
      <c r="J48" s="58"/>
      <c r="K48" s="141"/>
      <c r="L48" s="126"/>
      <c r="M48" s="126"/>
      <c r="N48" s="126"/>
      <c r="O48" s="126"/>
      <c r="P48" s="2"/>
      <c r="Q48" s="2"/>
    </row>
    <row r="49" spans="1:17" x14ac:dyDescent="0.25">
      <c r="A49" s="74"/>
      <c r="B49" s="74"/>
      <c r="C49" s="135"/>
      <c r="D49" s="135"/>
      <c r="E49" s="2"/>
      <c r="F49" s="76"/>
      <c r="G49" s="74"/>
      <c r="H49" s="13"/>
      <c r="I49" s="2"/>
      <c r="J49" s="58"/>
      <c r="K49" s="141"/>
      <c r="L49" s="126"/>
      <c r="M49" s="126"/>
      <c r="N49" s="126"/>
      <c r="O49" s="126"/>
      <c r="P49" s="2"/>
      <c r="Q49" s="2"/>
    </row>
    <row r="50" spans="1:17" x14ac:dyDescent="0.25">
      <c r="A50" s="74"/>
      <c r="B50" s="74"/>
      <c r="C50" s="135"/>
      <c r="D50" s="135"/>
      <c r="E50" s="2"/>
      <c r="F50" s="76"/>
      <c r="G50" s="74"/>
      <c r="H50" s="13"/>
      <c r="I50" s="2"/>
      <c r="J50" s="58"/>
      <c r="K50" s="141"/>
      <c r="L50" s="126"/>
      <c r="M50" s="126"/>
      <c r="N50" s="126"/>
      <c r="O50" s="126"/>
      <c r="P50" s="2"/>
      <c r="Q50" s="2"/>
    </row>
    <row r="51" spans="1:17" x14ac:dyDescent="0.25">
      <c r="A51" s="74"/>
      <c r="B51" s="74"/>
      <c r="C51" s="135"/>
      <c r="D51" s="135"/>
      <c r="E51" s="2"/>
      <c r="F51" s="76"/>
      <c r="G51" s="74"/>
      <c r="H51" s="13"/>
      <c r="I51" s="2"/>
      <c r="J51" s="58"/>
      <c r="K51" s="141"/>
      <c r="L51" s="126"/>
      <c r="M51" s="126"/>
      <c r="N51" s="126"/>
      <c r="O51" s="126"/>
      <c r="P51" s="2"/>
      <c r="Q51" s="2"/>
    </row>
    <row r="52" spans="1:17" x14ac:dyDescent="0.25">
      <c r="A52" s="74"/>
      <c r="B52" s="74"/>
      <c r="C52" s="135"/>
      <c r="D52" s="135"/>
      <c r="E52" s="2"/>
      <c r="F52" s="76"/>
      <c r="G52" s="74"/>
      <c r="H52" s="13"/>
      <c r="I52" s="2"/>
      <c r="J52" s="58"/>
      <c r="K52" s="141"/>
      <c r="L52" s="126"/>
      <c r="M52" s="126"/>
      <c r="N52" s="126"/>
      <c r="O52" s="126"/>
      <c r="P52" s="2"/>
      <c r="Q52" s="2"/>
    </row>
    <row r="53" spans="1:17" x14ac:dyDescent="0.25">
      <c r="A53" s="74"/>
      <c r="B53" s="74"/>
      <c r="C53" s="135"/>
      <c r="D53" s="135"/>
      <c r="E53" s="2"/>
      <c r="F53" s="76"/>
      <c r="G53" s="74"/>
      <c r="H53" s="13"/>
      <c r="I53" s="2"/>
      <c r="J53" s="58"/>
      <c r="K53" s="141"/>
      <c r="L53" s="126"/>
      <c r="M53" s="126"/>
      <c r="N53" s="126"/>
      <c r="O53" s="126"/>
      <c r="P53" s="2"/>
      <c r="Q53" s="2"/>
    </row>
    <row r="54" spans="1:17" x14ac:dyDescent="0.25">
      <c r="A54" s="74"/>
      <c r="B54" s="74"/>
      <c r="C54" s="135"/>
      <c r="D54" s="135"/>
      <c r="E54" s="2"/>
      <c r="F54" s="76"/>
      <c r="G54" s="74"/>
      <c r="H54" s="13"/>
      <c r="I54" s="2"/>
      <c r="J54" s="58"/>
      <c r="K54" s="141"/>
      <c r="L54" s="126"/>
      <c r="M54" s="126"/>
      <c r="N54" s="126"/>
      <c r="O54" s="126"/>
      <c r="P54" s="2"/>
      <c r="Q54" s="2"/>
    </row>
    <row r="55" spans="1:17" x14ac:dyDescent="0.25">
      <c r="A55" s="74"/>
      <c r="B55" s="74"/>
      <c r="C55" s="135"/>
      <c r="D55" s="135"/>
      <c r="E55" s="2"/>
      <c r="F55" s="76"/>
      <c r="G55" s="74"/>
      <c r="H55" s="13"/>
      <c r="I55" s="2"/>
      <c r="J55" s="58"/>
      <c r="K55" s="141"/>
      <c r="L55" s="126"/>
      <c r="M55" s="126"/>
      <c r="N55" s="126"/>
      <c r="O55" s="126"/>
      <c r="P55" s="2"/>
      <c r="Q55" s="2"/>
    </row>
    <row r="56" spans="1:17" x14ac:dyDescent="0.25">
      <c r="A56" s="74"/>
      <c r="B56" s="74"/>
      <c r="C56" s="135"/>
      <c r="D56" s="135"/>
      <c r="E56" s="2"/>
      <c r="F56" s="76"/>
      <c r="G56" s="74"/>
      <c r="H56" s="13"/>
      <c r="I56" s="2"/>
      <c r="J56" s="58"/>
      <c r="K56" s="141"/>
      <c r="L56" s="126"/>
      <c r="M56" s="126"/>
      <c r="N56" s="126"/>
      <c r="O56" s="126"/>
      <c r="P56" s="2"/>
      <c r="Q56" s="2"/>
    </row>
    <row r="57" spans="1:17" x14ac:dyDescent="0.25">
      <c r="A57" s="74"/>
      <c r="B57" s="74"/>
      <c r="C57" s="135"/>
      <c r="D57" s="135"/>
      <c r="E57" s="2"/>
      <c r="F57" s="76"/>
      <c r="G57" s="74"/>
      <c r="H57" s="13"/>
      <c r="I57" s="2"/>
      <c r="J57" s="58"/>
      <c r="K57" s="141"/>
      <c r="L57" s="126"/>
      <c r="M57" s="126"/>
      <c r="N57" s="126"/>
      <c r="O57" s="126"/>
      <c r="P57" s="2"/>
      <c r="Q57" s="2"/>
    </row>
    <row r="58" spans="1:17" x14ac:dyDescent="0.25">
      <c r="A58" s="74"/>
      <c r="B58" s="74"/>
      <c r="C58" s="135"/>
      <c r="D58" s="135"/>
      <c r="E58" s="2"/>
      <c r="F58" s="76"/>
      <c r="G58" s="74"/>
      <c r="H58" s="13"/>
      <c r="I58" s="2"/>
      <c r="J58" s="58"/>
      <c r="K58" s="141"/>
      <c r="L58" s="126"/>
      <c r="M58" s="126"/>
      <c r="N58" s="126"/>
      <c r="O58" s="126"/>
      <c r="P58" s="2"/>
      <c r="Q58" s="2"/>
    </row>
    <row r="59" spans="1:17" x14ac:dyDescent="0.25">
      <c r="A59" s="74"/>
      <c r="B59" s="74"/>
      <c r="C59" s="135"/>
      <c r="D59" s="135"/>
      <c r="E59" s="2"/>
      <c r="F59" s="76"/>
      <c r="G59" s="74"/>
      <c r="H59" s="13"/>
      <c r="I59" s="2"/>
      <c r="J59" s="58"/>
      <c r="K59" s="141"/>
      <c r="L59" s="126"/>
      <c r="M59" s="126"/>
      <c r="N59" s="126"/>
      <c r="O59" s="126"/>
      <c r="P59" s="2"/>
      <c r="Q59" s="2"/>
    </row>
    <row r="60" spans="1:17" x14ac:dyDescent="0.25">
      <c r="A60" s="74"/>
      <c r="B60" s="74"/>
      <c r="C60" s="135"/>
      <c r="D60" s="135"/>
      <c r="E60" s="2"/>
      <c r="F60" s="76"/>
      <c r="G60" s="74"/>
      <c r="H60" s="13"/>
      <c r="I60" s="2"/>
      <c r="J60" s="58"/>
      <c r="K60" s="141"/>
      <c r="L60" s="126"/>
      <c r="M60" s="126"/>
      <c r="N60" s="126"/>
      <c r="O60" s="126"/>
      <c r="P60" s="2"/>
      <c r="Q60" s="2"/>
    </row>
    <row r="61" spans="1:17" x14ac:dyDescent="0.25">
      <c r="A61" s="74"/>
      <c r="B61" s="74"/>
      <c r="C61" s="135"/>
      <c r="D61" s="135"/>
      <c r="E61" s="2"/>
      <c r="F61" s="76"/>
      <c r="G61" s="74"/>
      <c r="H61" s="13"/>
      <c r="I61" s="2"/>
      <c r="J61" s="58"/>
      <c r="K61" s="141"/>
      <c r="L61" s="126"/>
      <c r="M61" s="126"/>
      <c r="N61" s="126"/>
      <c r="O61" s="126"/>
      <c r="P61" s="2"/>
      <c r="Q61" s="2"/>
    </row>
    <row r="62" spans="1:17" x14ac:dyDescent="0.25">
      <c r="A62" s="74"/>
      <c r="B62" s="74"/>
      <c r="C62" s="135"/>
      <c r="D62" s="135"/>
      <c r="E62" s="2"/>
      <c r="F62" s="76"/>
      <c r="G62" s="74"/>
      <c r="H62" s="13"/>
      <c r="I62" s="2"/>
      <c r="J62" s="58"/>
      <c r="K62" s="141"/>
      <c r="L62" s="126"/>
      <c r="M62" s="126"/>
      <c r="N62" s="126"/>
      <c r="O62" s="126"/>
      <c r="P62" s="2"/>
      <c r="Q62" s="2"/>
    </row>
    <row r="63" spans="1:17" x14ac:dyDescent="0.25">
      <c r="A63" s="74"/>
      <c r="B63" s="74"/>
      <c r="C63" s="135"/>
      <c r="D63" s="135"/>
      <c r="E63" s="2"/>
      <c r="F63" s="76"/>
      <c r="G63" s="74"/>
      <c r="H63" s="13"/>
      <c r="I63" s="2"/>
      <c r="J63" s="58"/>
      <c r="K63" s="141"/>
      <c r="L63" s="126"/>
      <c r="M63" s="126"/>
      <c r="N63" s="126"/>
      <c r="O63" s="126"/>
      <c r="P63" s="2"/>
      <c r="Q63" s="2"/>
    </row>
    <row r="64" spans="1:17" x14ac:dyDescent="0.25">
      <c r="A64" s="74"/>
      <c r="B64" s="74"/>
      <c r="C64" s="135"/>
      <c r="D64" s="135"/>
      <c r="E64" s="2"/>
      <c r="F64" s="76"/>
      <c r="G64" s="74"/>
      <c r="H64" s="13"/>
      <c r="I64" s="2"/>
      <c r="J64" s="58"/>
      <c r="K64" s="141"/>
      <c r="L64" s="126"/>
      <c r="M64" s="126"/>
      <c r="N64" s="126"/>
      <c r="O64" s="126"/>
      <c r="P64" s="2"/>
      <c r="Q64" s="2"/>
    </row>
    <row r="65" spans="1:17" x14ac:dyDescent="0.25">
      <c r="A65" s="74"/>
      <c r="B65" s="74"/>
      <c r="C65" s="135"/>
      <c r="D65" s="135"/>
      <c r="E65" s="2"/>
      <c r="F65" s="76"/>
      <c r="G65" s="74"/>
      <c r="H65" s="13"/>
      <c r="I65" s="2"/>
      <c r="J65" s="58"/>
      <c r="K65" s="141"/>
      <c r="L65" s="126"/>
      <c r="M65" s="126"/>
      <c r="N65" s="126"/>
      <c r="O65" s="126"/>
      <c r="P65" s="2"/>
      <c r="Q65" s="2"/>
    </row>
    <row r="66" spans="1:17" x14ac:dyDescent="0.25">
      <c r="A66" s="74"/>
      <c r="B66" s="74"/>
      <c r="C66" s="135"/>
      <c r="D66" s="135"/>
      <c r="E66" s="2"/>
      <c r="F66" s="76"/>
      <c r="G66" s="74"/>
      <c r="H66" s="13"/>
      <c r="I66" s="2"/>
      <c r="J66" s="58"/>
      <c r="K66" s="141"/>
      <c r="L66" s="126"/>
      <c r="M66" s="126"/>
      <c r="N66" s="126"/>
      <c r="O66" s="126"/>
      <c r="P66" s="2"/>
      <c r="Q66" s="2"/>
    </row>
    <row r="67" spans="1:17" x14ac:dyDescent="0.25">
      <c r="A67" s="74"/>
      <c r="B67" s="74"/>
      <c r="C67" s="135"/>
      <c r="D67" s="135"/>
      <c r="E67" s="2"/>
      <c r="F67" s="76"/>
      <c r="G67" s="74"/>
      <c r="H67" s="13"/>
      <c r="I67" s="2"/>
      <c r="J67" s="58"/>
      <c r="K67" s="141"/>
      <c r="L67" s="126"/>
      <c r="M67" s="126"/>
      <c r="N67" s="126"/>
      <c r="O67" s="126"/>
      <c r="P67" s="2"/>
      <c r="Q67" s="2"/>
    </row>
    <row r="68" spans="1:17" x14ac:dyDescent="0.25">
      <c r="A68" s="74"/>
      <c r="B68" s="74"/>
      <c r="C68" s="135"/>
      <c r="D68" s="135"/>
      <c r="E68" s="2"/>
      <c r="F68" s="76"/>
      <c r="G68" s="74"/>
      <c r="H68" s="13"/>
      <c r="I68" s="2"/>
      <c r="J68" s="58"/>
      <c r="K68" s="141"/>
      <c r="L68" s="126"/>
      <c r="M68" s="126"/>
      <c r="N68" s="126"/>
      <c r="O68" s="126"/>
      <c r="P68" s="2"/>
      <c r="Q68" s="2"/>
    </row>
    <row r="69" spans="1:17" x14ac:dyDescent="0.25">
      <c r="A69" s="74"/>
      <c r="B69" s="74"/>
      <c r="C69" s="135"/>
      <c r="D69" s="135"/>
      <c r="E69" s="2"/>
      <c r="F69" s="76"/>
      <c r="G69" s="74"/>
      <c r="H69" s="13"/>
      <c r="I69" s="2"/>
      <c r="J69" s="58"/>
      <c r="K69" s="141"/>
      <c r="L69" s="126"/>
      <c r="M69" s="126"/>
      <c r="N69" s="126"/>
      <c r="O69" s="126"/>
      <c r="P69" s="2"/>
      <c r="Q69" s="2"/>
    </row>
    <row r="70" spans="1:17" x14ac:dyDescent="0.25">
      <c r="A70" s="74"/>
      <c r="B70" s="74"/>
      <c r="C70" s="135"/>
      <c r="D70" s="135"/>
      <c r="E70" s="2"/>
      <c r="F70" s="76"/>
      <c r="G70" s="74"/>
      <c r="H70" s="13"/>
      <c r="I70" s="2"/>
      <c r="J70" s="58"/>
      <c r="K70" s="141"/>
      <c r="L70" s="126"/>
      <c r="M70" s="126"/>
      <c r="N70" s="126"/>
      <c r="O70" s="126"/>
      <c r="P70" s="2"/>
      <c r="Q70" s="2"/>
    </row>
    <row r="71" spans="1:17" x14ac:dyDescent="0.25">
      <c r="A71" s="74"/>
      <c r="B71" s="74"/>
      <c r="C71" s="135"/>
      <c r="D71" s="135"/>
      <c r="E71" s="2"/>
      <c r="F71" s="76"/>
      <c r="G71" s="74"/>
      <c r="H71" s="13"/>
      <c r="I71" s="2"/>
      <c r="J71" s="58"/>
      <c r="K71" s="141"/>
      <c r="L71" s="126"/>
      <c r="M71" s="126"/>
      <c r="N71" s="126"/>
      <c r="O71" s="126"/>
      <c r="P71" s="2"/>
      <c r="Q71" s="2"/>
    </row>
    <row r="72" spans="1:17" x14ac:dyDescent="0.25">
      <c r="A72" s="74"/>
      <c r="B72" s="74"/>
      <c r="C72" s="135"/>
      <c r="D72" s="135"/>
      <c r="E72" s="2"/>
      <c r="F72" s="76"/>
      <c r="G72" s="74"/>
      <c r="H72" s="13"/>
      <c r="I72" s="2"/>
      <c r="J72" s="58"/>
      <c r="K72" s="141"/>
      <c r="L72" s="126"/>
      <c r="M72" s="126"/>
      <c r="N72" s="126"/>
      <c r="O72" s="126"/>
      <c r="P72" s="2"/>
      <c r="Q72" s="2"/>
    </row>
    <row r="73" spans="1:17" x14ac:dyDescent="0.25">
      <c r="A73" s="74"/>
      <c r="B73" s="74"/>
      <c r="C73" s="135"/>
      <c r="D73" s="135"/>
      <c r="E73" s="2"/>
      <c r="F73" s="76"/>
      <c r="G73" s="74"/>
      <c r="H73" s="13"/>
      <c r="I73" s="2"/>
      <c r="J73" s="58"/>
      <c r="K73" s="141"/>
      <c r="L73" s="126"/>
      <c r="M73" s="126"/>
      <c r="N73" s="126"/>
      <c r="O73" s="126"/>
      <c r="P73" s="2"/>
      <c r="Q73" s="2"/>
    </row>
    <row r="74" spans="1:17" x14ac:dyDescent="0.25">
      <c r="A74" s="74"/>
      <c r="B74" s="74"/>
      <c r="C74" s="135"/>
      <c r="D74" s="135"/>
      <c r="E74" s="2"/>
      <c r="F74" s="76"/>
      <c r="G74" s="74"/>
      <c r="H74" s="13"/>
      <c r="I74" s="2"/>
      <c r="J74" s="58"/>
      <c r="K74" s="141"/>
      <c r="L74" s="126"/>
      <c r="M74" s="126"/>
      <c r="N74" s="126"/>
      <c r="O74" s="126"/>
      <c r="P74" s="2"/>
      <c r="Q74" s="2"/>
    </row>
    <row r="75" spans="1:17" x14ac:dyDescent="0.25">
      <c r="A75" s="74"/>
      <c r="B75" s="74"/>
      <c r="C75" s="135"/>
      <c r="D75" s="135"/>
      <c r="E75" s="2"/>
      <c r="F75" s="76"/>
      <c r="G75" s="74"/>
      <c r="H75" s="13"/>
      <c r="I75" s="2"/>
      <c r="J75" s="58"/>
      <c r="K75" s="141"/>
      <c r="L75" s="126"/>
      <c r="M75" s="126"/>
      <c r="N75" s="126"/>
      <c r="O75" s="126"/>
      <c r="P75" s="2"/>
      <c r="Q75" s="2"/>
    </row>
    <row r="76" spans="1:17" x14ac:dyDescent="0.25">
      <c r="A76" s="74"/>
      <c r="B76" s="74"/>
      <c r="C76" s="135"/>
      <c r="D76" s="135"/>
      <c r="E76" s="2"/>
      <c r="F76" s="76"/>
      <c r="G76" s="74"/>
      <c r="H76" s="13"/>
      <c r="I76" s="2"/>
      <c r="J76" s="58"/>
      <c r="K76" s="141"/>
      <c r="L76" s="126"/>
      <c r="M76" s="126"/>
      <c r="N76" s="126"/>
      <c r="O76" s="126"/>
      <c r="P76" s="2"/>
      <c r="Q76" s="2"/>
    </row>
    <row r="77" spans="1:17" x14ac:dyDescent="0.25">
      <c r="A77" s="74"/>
      <c r="B77" s="74"/>
      <c r="C77" s="135"/>
      <c r="D77" s="135"/>
      <c r="E77" s="2"/>
      <c r="F77" s="76"/>
      <c r="G77" s="74"/>
      <c r="H77" s="13"/>
      <c r="I77" s="2"/>
      <c r="J77" s="58"/>
      <c r="K77" s="141"/>
      <c r="L77" s="126"/>
      <c r="M77" s="126"/>
      <c r="N77" s="126"/>
      <c r="O77" s="126"/>
      <c r="P77" s="2"/>
      <c r="Q77" s="2"/>
    </row>
    <row r="78" spans="1:17" x14ac:dyDescent="0.25">
      <c r="A78" s="74"/>
      <c r="B78" s="74"/>
      <c r="C78" s="135"/>
      <c r="D78" s="135"/>
      <c r="E78" s="2"/>
      <c r="F78" s="76"/>
      <c r="G78" s="74"/>
      <c r="H78" s="13"/>
      <c r="I78" s="2"/>
      <c r="J78" s="58"/>
      <c r="K78" s="141"/>
      <c r="L78" s="126"/>
      <c r="M78" s="126"/>
      <c r="N78" s="126"/>
      <c r="O78" s="126"/>
      <c r="P78" s="2"/>
      <c r="Q78" s="2"/>
    </row>
    <row r="79" spans="1:17" x14ac:dyDescent="0.25">
      <c r="A79" s="74"/>
      <c r="B79" s="74"/>
      <c r="C79" s="135"/>
      <c r="D79" s="135"/>
      <c r="E79" s="2"/>
      <c r="F79" s="76"/>
      <c r="G79" s="74"/>
      <c r="H79" s="13"/>
      <c r="I79" s="2"/>
      <c r="J79" s="58"/>
      <c r="K79" s="141"/>
      <c r="L79" s="126"/>
      <c r="M79" s="126"/>
      <c r="N79" s="126"/>
      <c r="O79" s="126"/>
      <c r="P79" s="2"/>
      <c r="Q79" s="2"/>
    </row>
    <row r="80" spans="1:17" x14ac:dyDescent="0.25">
      <c r="A80" s="74"/>
      <c r="B80" s="74"/>
      <c r="C80" s="135"/>
      <c r="D80" s="135"/>
      <c r="E80" s="2"/>
      <c r="F80" s="76"/>
      <c r="G80" s="74"/>
      <c r="H80" s="13"/>
      <c r="I80" s="2"/>
      <c r="J80" s="58"/>
      <c r="K80" s="141"/>
      <c r="L80" s="126"/>
      <c r="M80" s="126"/>
      <c r="N80" s="126"/>
      <c r="O80" s="126"/>
      <c r="P80" s="2"/>
      <c r="Q80" s="2"/>
    </row>
    <row r="81" spans="1:17" x14ac:dyDescent="0.25">
      <c r="A81" s="74"/>
      <c r="B81" s="74"/>
      <c r="C81" s="135"/>
      <c r="D81" s="135"/>
      <c r="E81" s="2"/>
      <c r="F81" s="76"/>
      <c r="G81" s="74"/>
      <c r="H81" s="13"/>
      <c r="I81" s="2"/>
      <c r="J81" s="58"/>
      <c r="K81" s="141"/>
      <c r="L81" s="126"/>
      <c r="M81" s="126"/>
      <c r="N81" s="126"/>
      <c r="O81" s="126"/>
      <c r="P81" s="2"/>
      <c r="Q81" s="2"/>
    </row>
    <row r="82" spans="1:17" x14ac:dyDescent="0.25">
      <c r="A82" s="74"/>
      <c r="B82" s="74"/>
      <c r="C82" s="135"/>
      <c r="D82" s="135"/>
      <c r="E82" s="2"/>
      <c r="F82" s="76"/>
      <c r="G82" s="74"/>
      <c r="H82" s="13"/>
      <c r="I82" s="2"/>
      <c r="J82" s="58"/>
      <c r="K82" s="141"/>
      <c r="L82" s="126"/>
      <c r="M82" s="126"/>
      <c r="N82" s="126"/>
      <c r="O82" s="126"/>
      <c r="P82" s="2"/>
      <c r="Q82" s="2"/>
    </row>
    <row r="83" spans="1:17" x14ac:dyDescent="0.25">
      <c r="A83" s="74"/>
      <c r="B83" s="74"/>
      <c r="C83" s="135"/>
      <c r="D83" s="135"/>
      <c r="E83" s="2"/>
      <c r="F83" s="76"/>
      <c r="G83" s="74"/>
      <c r="H83" s="13"/>
      <c r="I83" s="2"/>
      <c r="J83" s="58"/>
      <c r="K83" s="141"/>
      <c r="L83" s="126"/>
      <c r="M83" s="126"/>
      <c r="N83" s="126"/>
      <c r="O83" s="126"/>
      <c r="P83" s="2"/>
      <c r="Q83" s="2"/>
    </row>
    <row r="84" spans="1:17" x14ac:dyDescent="0.25">
      <c r="A84" s="74"/>
      <c r="B84" s="74"/>
      <c r="C84" s="135"/>
      <c r="D84" s="135"/>
      <c r="E84" s="2"/>
      <c r="F84" s="76"/>
      <c r="G84" s="74"/>
      <c r="H84" s="13"/>
      <c r="I84" s="2"/>
      <c r="J84" s="58"/>
      <c r="K84" s="141"/>
      <c r="L84" s="126"/>
      <c r="M84" s="126"/>
      <c r="N84" s="126"/>
      <c r="O84" s="126"/>
      <c r="P84" s="2"/>
      <c r="Q84" s="2"/>
    </row>
    <row r="85" spans="1:17" x14ac:dyDescent="0.25">
      <c r="A85" s="74"/>
      <c r="B85" s="74"/>
      <c r="C85" s="135"/>
      <c r="D85" s="135"/>
      <c r="E85" s="2"/>
      <c r="F85" s="76"/>
      <c r="G85" s="74"/>
      <c r="H85" s="13"/>
      <c r="I85" s="2"/>
      <c r="J85" s="58"/>
      <c r="K85" s="141"/>
      <c r="L85" s="126"/>
      <c r="M85" s="126"/>
      <c r="N85" s="126"/>
      <c r="O85" s="126"/>
      <c r="P85" s="2"/>
      <c r="Q85" s="2"/>
    </row>
    <row r="86" spans="1:17" x14ac:dyDescent="0.25">
      <c r="A86" s="74"/>
      <c r="B86" s="74"/>
      <c r="C86" s="135"/>
      <c r="D86" s="135"/>
      <c r="E86" s="2"/>
      <c r="F86" s="76"/>
      <c r="G86" s="74"/>
      <c r="H86" s="13"/>
      <c r="I86" s="2"/>
      <c r="J86" s="58"/>
      <c r="K86" s="141"/>
      <c r="L86" s="126"/>
      <c r="M86" s="126"/>
      <c r="N86" s="126"/>
      <c r="O86" s="126"/>
      <c r="P86" s="2"/>
      <c r="Q86" s="2"/>
    </row>
    <row r="90" spans="1:17" ht="21" x14ac:dyDescent="0.35">
      <c r="A90" s="197" t="s">
        <v>13</v>
      </c>
      <c r="B90" s="197"/>
      <c r="C90" s="197"/>
      <c r="D90" s="197"/>
      <c r="E90" s="197"/>
      <c r="F90" s="197"/>
      <c r="G90" s="197"/>
      <c r="H90" s="197"/>
      <c r="I90" s="197"/>
      <c r="J90" s="197"/>
      <c r="K90" s="197"/>
      <c r="L90" s="197"/>
      <c r="M90" s="197"/>
      <c r="N90" s="197"/>
      <c r="O90" s="197"/>
    </row>
    <row r="92" spans="1:17" ht="60" x14ac:dyDescent="0.25">
      <c r="A92" s="12" t="s">
        <v>312</v>
      </c>
      <c r="B92" s="72" t="s">
        <v>177</v>
      </c>
      <c r="C92" s="72" t="s">
        <v>178</v>
      </c>
      <c r="D92" s="12" t="s">
        <v>18</v>
      </c>
      <c r="E92" s="12" t="s">
        <v>179</v>
      </c>
      <c r="F92" s="75" t="s">
        <v>180</v>
      </c>
      <c r="G92" s="11" t="s">
        <v>181</v>
      </c>
      <c r="H92" s="12" t="s">
        <v>173</v>
      </c>
      <c r="I92" s="12" t="s">
        <v>182</v>
      </c>
      <c r="J92" s="11" t="s">
        <v>209</v>
      </c>
      <c r="K92" s="11" t="s">
        <v>210</v>
      </c>
      <c r="L92" s="12" t="s">
        <v>195</v>
      </c>
      <c r="M92" s="12" t="s">
        <v>183</v>
      </c>
      <c r="N92" s="12" t="s">
        <v>184</v>
      </c>
      <c r="O92" s="11" t="s">
        <v>185</v>
      </c>
      <c r="P92" s="72" t="s">
        <v>188</v>
      </c>
      <c r="Q92" s="11" t="s">
        <v>190</v>
      </c>
    </row>
    <row r="93" spans="1:17" ht="75" x14ac:dyDescent="0.25">
      <c r="A93" s="74">
        <v>1</v>
      </c>
      <c r="B93" s="74"/>
      <c r="C93" s="74"/>
      <c r="D93" s="73">
        <v>46042</v>
      </c>
      <c r="E93" s="58" t="s">
        <v>211</v>
      </c>
      <c r="F93" s="76">
        <v>1</v>
      </c>
      <c r="G93" s="74"/>
      <c r="H93" s="13" t="s">
        <v>98</v>
      </c>
      <c r="I93" s="2" t="s">
        <v>212</v>
      </c>
      <c r="J93" s="88"/>
      <c r="K93" s="52">
        <v>2100</v>
      </c>
      <c r="L93" s="52" t="e">
        <f>K93/H26</f>
        <v>#DIV/0!</v>
      </c>
      <c r="M93" s="52">
        <v>2953</v>
      </c>
      <c r="N93" s="52">
        <v>0</v>
      </c>
      <c r="O93" s="52">
        <v>0</v>
      </c>
      <c r="P93" s="58"/>
      <c r="Q93" s="58"/>
    </row>
    <row r="94" spans="1:17" ht="90" x14ac:dyDescent="0.25">
      <c r="A94" s="74">
        <v>2</v>
      </c>
      <c r="B94" s="74"/>
      <c r="C94" s="74"/>
      <c r="D94" s="73">
        <v>46236</v>
      </c>
      <c r="E94" s="58" t="s">
        <v>211</v>
      </c>
      <c r="F94" s="76">
        <v>1</v>
      </c>
      <c r="G94" s="74"/>
      <c r="H94" s="13" t="s">
        <v>98</v>
      </c>
      <c r="I94" s="2" t="s">
        <v>213</v>
      </c>
      <c r="J94" s="88"/>
      <c r="K94" s="52">
        <v>1400</v>
      </c>
      <c r="L94" s="52" t="e">
        <f>K94/H26</f>
        <v>#DIV/0!</v>
      </c>
      <c r="M94" s="52">
        <v>1181.43</v>
      </c>
      <c r="N94" s="52">
        <v>0</v>
      </c>
      <c r="O94" s="52">
        <v>0</v>
      </c>
      <c r="P94" s="58"/>
      <c r="Q94" s="58"/>
    </row>
    <row r="95" spans="1:17" ht="30" x14ac:dyDescent="0.25">
      <c r="A95" s="74">
        <v>3</v>
      </c>
      <c r="B95" s="140"/>
      <c r="C95" s="86">
        <v>46156</v>
      </c>
      <c r="E95" s="85" t="s">
        <v>215</v>
      </c>
      <c r="F95" s="76">
        <v>1</v>
      </c>
      <c r="G95" s="74" t="s">
        <v>216</v>
      </c>
      <c r="H95" s="13" t="s">
        <v>100</v>
      </c>
      <c r="I95" s="87" t="s">
        <v>189</v>
      </c>
      <c r="J95" s="88">
        <v>112365.09</v>
      </c>
      <c r="K95" s="52"/>
      <c r="L95" s="52" t="e">
        <f>J95/H18</f>
        <v>#DIV/0!</v>
      </c>
      <c r="M95" s="52">
        <v>235.29</v>
      </c>
      <c r="N95" s="52">
        <v>660</v>
      </c>
      <c r="O95" s="52">
        <v>0</v>
      </c>
      <c r="P95" s="58"/>
      <c r="Q95" s="58"/>
    </row>
    <row r="96" spans="1:17" ht="30" x14ac:dyDescent="0.25">
      <c r="A96" s="74">
        <v>4</v>
      </c>
      <c r="B96" s="74"/>
      <c r="C96" s="73">
        <v>46156</v>
      </c>
      <c r="D96" s="74"/>
      <c r="E96" s="85" t="s">
        <v>215</v>
      </c>
      <c r="F96" s="76">
        <v>1</v>
      </c>
      <c r="G96" s="74" t="s">
        <v>217</v>
      </c>
      <c r="H96" s="13" t="s">
        <v>100</v>
      </c>
      <c r="I96" s="2" t="s">
        <v>189</v>
      </c>
      <c r="J96" s="88">
        <v>140459.94</v>
      </c>
      <c r="K96" s="52"/>
      <c r="L96" s="52" t="e">
        <f>J96/H18</f>
        <v>#DIV/0!</v>
      </c>
      <c r="M96" s="52">
        <v>294.12</v>
      </c>
      <c r="N96" s="52">
        <v>660</v>
      </c>
      <c r="O96" s="52">
        <v>0</v>
      </c>
      <c r="P96" s="58"/>
      <c r="Q96" s="58"/>
    </row>
    <row r="97" spans="1:17" x14ac:dyDescent="0.25">
      <c r="A97" s="74">
        <v>5</v>
      </c>
      <c r="B97" s="74" t="s">
        <v>193</v>
      </c>
      <c r="C97" s="74"/>
      <c r="D97" s="74"/>
      <c r="E97" s="58"/>
      <c r="F97" s="76"/>
      <c r="G97" s="76"/>
      <c r="H97" s="13"/>
      <c r="I97" s="2"/>
      <c r="J97" s="88"/>
      <c r="K97" s="52"/>
      <c r="L97" s="52"/>
      <c r="M97" s="52"/>
      <c r="N97" s="52"/>
      <c r="O97" s="52"/>
      <c r="P97" s="58"/>
      <c r="Q97" s="58"/>
    </row>
  </sheetData>
  <mergeCells count="6">
    <mergeCell ref="A18:C18"/>
    <mergeCell ref="A26:C26"/>
    <mergeCell ref="A90:O90"/>
    <mergeCell ref="A34:C34"/>
    <mergeCell ref="A3:D3"/>
    <mergeCell ref="A36:D36"/>
  </mergeCells>
  <dataValidations count="2">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F39:F86 F93:F97" xr:uid="{1C200C52-66C1-4F37-846C-2D4931FA21A7}">
      <formula1>"1, 2, 3"</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G39:G86 G93:G96" xr:uid="{BB931228-87C2-4FE0-A4C8-EB20124E27EC}">
      <formula1>"1.1, 1.2, 1.3, 1.4, 1.5, 1.6, 1.7, 1.8, 1.9, 1.10, 2.1, 2.2, 2.3, 2.4, 2.5, 2.6, 2.7, 2.8, 2.9, 2.10, 3.1, 3.2, 3.3, 3.4, 3.5, 3.6, 3.7, 3.8, 3.9, 3.10"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EE4A2468-FE77-4A24-856F-AED253D9F8C4}">
          <x14:formula1>
            <xm:f>'(opties picklists)'!$B$4:$B$6</xm:f>
          </x14:formula1>
          <xm:sqref>H39:H86 H93:H97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54ABB-615A-4D1E-8A78-26A9A64664A7}">
  <dimension ref="A2:C61"/>
  <sheetViews>
    <sheetView workbookViewId="0">
      <selection activeCell="Z51" sqref="Z51"/>
    </sheetView>
  </sheetViews>
  <sheetFormatPr defaultRowHeight="15" x14ac:dyDescent="0.25"/>
  <sheetData>
    <row r="2" spans="1:3" x14ac:dyDescent="0.25">
      <c r="B2" s="26"/>
      <c r="C2" s="26"/>
    </row>
    <row r="4" spans="1:3" x14ac:dyDescent="0.25">
      <c r="B4" t="s">
        <v>100</v>
      </c>
    </row>
    <row r="5" spans="1:3" x14ac:dyDescent="0.25">
      <c r="B5" t="s">
        <v>98</v>
      </c>
    </row>
    <row r="6" spans="1:3" x14ac:dyDescent="0.25">
      <c r="B6" t="s">
        <v>298</v>
      </c>
    </row>
    <row r="8" spans="1:3" x14ac:dyDescent="0.25">
      <c r="B8" t="s">
        <v>227</v>
      </c>
    </row>
    <row r="9" spans="1:3" x14ac:dyDescent="0.25">
      <c r="B9" t="s">
        <v>228</v>
      </c>
    </row>
    <row r="10" spans="1:3" x14ac:dyDescent="0.25">
      <c r="B10" t="s">
        <v>229</v>
      </c>
    </row>
    <row r="11" spans="1:3" x14ac:dyDescent="0.25">
      <c r="A11" t="s">
        <v>230</v>
      </c>
      <c r="B11" t="s">
        <v>231</v>
      </c>
    </row>
    <row r="12" spans="1:3" x14ac:dyDescent="0.25">
      <c r="B12" t="s">
        <v>232</v>
      </c>
    </row>
    <row r="13" spans="1:3" x14ac:dyDescent="0.25">
      <c r="B13" t="s">
        <v>233</v>
      </c>
    </row>
    <row r="14" spans="1:3" x14ac:dyDescent="0.25">
      <c r="B14" t="s">
        <v>234</v>
      </c>
    </row>
    <row r="15" spans="1:3" x14ac:dyDescent="0.25">
      <c r="B15" t="s">
        <v>235</v>
      </c>
    </row>
    <row r="16" spans="1:3" x14ac:dyDescent="0.25">
      <c r="B16" t="s">
        <v>236</v>
      </c>
    </row>
    <row r="17" spans="2:2" x14ac:dyDescent="0.25">
      <c r="B17" t="s">
        <v>237</v>
      </c>
    </row>
    <row r="18" spans="2:2" x14ac:dyDescent="0.25">
      <c r="B18" t="s">
        <v>238</v>
      </c>
    </row>
    <row r="19" spans="2:2" x14ac:dyDescent="0.25">
      <c r="B19" t="s">
        <v>239</v>
      </c>
    </row>
    <row r="20" spans="2:2" x14ac:dyDescent="0.25">
      <c r="B20" t="s">
        <v>240</v>
      </c>
    </row>
    <row r="21" spans="2:2" x14ac:dyDescent="0.25">
      <c r="B21" t="s">
        <v>241</v>
      </c>
    </row>
    <row r="22" spans="2:2" x14ac:dyDescent="0.25">
      <c r="B22" t="s">
        <v>242</v>
      </c>
    </row>
    <row r="23" spans="2:2" x14ac:dyDescent="0.25">
      <c r="B23" t="s">
        <v>243</v>
      </c>
    </row>
    <row r="24" spans="2:2" x14ac:dyDescent="0.25">
      <c r="B24" t="s">
        <v>244</v>
      </c>
    </row>
    <row r="27" spans="2:2" x14ac:dyDescent="0.25">
      <c r="B27" s="160" t="s">
        <v>356</v>
      </c>
    </row>
    <row r="28" spans="2:2" x14ac:dyDescent="0.25">
      <c r="B28" s="160" t="s">
        <v>34</v>
      </c>
    </row>
    <row r="29" spans="2:2" x14ac:dyDescent="0.25">
      <c r="B29" s="160" t="s">
        <v>358</v>
      </c>
    </row>
    <row r="30" spans="2:2" x14ac:dyDescent="0.25">
      <c r="B30" s="160" t="s">
        <v>359</v>
      </c>
    </row>
    <row r="31" spans="2:2" x14ac:dyDescent="0.25">
      <c r="B31" s="160" t="s">
        <v>271</v>
      </c>
    </row>
    <row r="32" spans="2:2" x14ac:dyDescent="0.25">
      <c r="B32" s="160" t="s">
        <v>360</v>
      </c>
    </row>
    <row r="33" spans="2:2" x14ac:dyDescent="0.25">
      <c r="B33" s="160" t="s">
        <v>357</v>
      </c>
    </row>
    <row r="34" spans="2:2" x14ac:dyDescent="0.25">
      <c r="B34" s="1"/>
    </row>
    <row r="35" spans="2:2" x14ac:dyDescent="0.25">
      <c r="B35" s="160" t="s">
        <v>267</v>
      </c>
    </row>
    <row r="36" spans="2:2" x14ac:dyDescent="0.25">
      <c r="B36" s="160" t="s">
        <v>268</v>
      </c>
    </row>
    <row r="37" spans="2:2" x14ac:dyDescent="0.25">
      <c r="B37" s="160" t="s">
        <v>269</v>
      </c>
    </row>
    <row r="38" spans="2:2" x14ac:dyDescent="0.25">
      <c r="B38" s="160" t="s">
        <v>270</v>
      </c>
    </row>
    <row r="39" spans="2:2" x14ac:dyDescent="0.25">
      <c r="B39" s="160" t="s">
        <v>272</v>
      </c>
    </row>
    <row r="40" spans="2:2" x14ac:dyDescent="0.25">
      <c r="B40" s="160" t="s">
        <v>291</v>
      </c>
    </row>
    <row r="41" spans="2:2" x14ac:dyDescent="0.25">
      <c r="B41" s="160"/>
    </row>
    <row r="42" spans="2:2" ht="15.75" x14ac:dyDescent="0.25">
      <c r="B42" s="159" t="s">
        <v>336</v>
      </c>
    </row>
    <row r="43" spans="2:2" ht="15.75" x14ac:dyDescent="0.25">
      <c r="B43" s="159" t="s">
        <v>337</v>
      </c>
    </row>
    <row r="44" spans="2:2" ht="15.75" x14ac:dyDescent="0.25">
      <c r="B44" s="159" t="s">
        <v>338</v>
      </c>
    </row>
    <row r="45" spans="2:2" ht="15.75" x14ac:dyDescent="0.25">
      <c r="B45" s="159" t="s">
        <v>339</v>
      </c>
    </row>
    <row r="46" spans="2:2" ht="15.75" x14ac:dyDescent="0.25">
      <c r="B46" s="159" t="s">
        <v>340</v>
      </c>
    </row>
    <row r="47" spans="2:2" ht="15.75" x14ac:dyDescent="0.25">
      <c r="B47" s="159" t="s">
        <v>341</v>
      </c>
    </row>
    <row r="48" spans="2:2" ht="15.75" x14ac:dyDescent="0.25">
      <c r="B48" s="159" t="s">
        <v>342</v>
      </c>
    </row>
    <row r="49" spans="2:2" x14ac:dyDescent="0.25">
      <c r="B49" s="160" t="s">
        <v>343</v>
      </c>
    </row>
    <row r="50" spans="2:2" x14ac:dyDescent="0.25">
      <c r="B50" s="160" t="s">
        <v>344</v>
      </c>
    </row>
    <row r="51" spans="2:2" x14ac:dyDescent="0.25">
      <c r="B51" s="160" t="s">
        <v>345</v>
      </c>
    </row>
    <row r="52" spans="2:2" x14ac:dyDescent="0.25">
      <c r="B52" s="160" t="s">
        <v>346</v>
      </c>
    </row>
    <row r="53" spans="2:2" x14ac:dyDescent="0.25">
      <c r="B53" s="160" t="s">
        <v>347</v>
      </c>
    </row>
    <row r="54" spans="2:2" x14ac:dyDescent="0.25">
      <c r="B54" s="160" t="s">
        <v>348</v>
      </c>
    </row>
    <row r="55" spans="2:2" x14ac:dyDescent="0.25">
      <c r="B55" s="160" t="s">
        <v>349</v>
      </c>
    </row>
    <row r="56" spans="2:2" x14ac:dyDescent="0.25">
      <c r="B56" s="160" t="s">
        <v>350</v>
      </c>
    </row>
    <row r="57" spans="2:2" x14ac:dyDescent="0.25">
      <c r="B57" s="160" t="s">
        <v>351</v>
      </c>
    </row>
    <row r="58" spans="2:2" x14ac:dyDescent="0.25">
      <c r="B58" s="160" t="s">
        <v>352</v>
      </c>
    </row>
    <row r="59" spans="2:2" x14ac:dyDescent="0.25">
      <c r="B59" s="160" t="s">
        <v>353</v>
      </c>
    </row>
    <row r="60" spans="2:2" x14ac:dyDescent="0.25">
      <c r="B60" s="160" t="s">
        <v>354</v>
      </c>
    </row>
    <row r="61" spans="2:2" x14ac:dyDescent="0.25">
      <c r="B61" s="160" t="s">
        <v>355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0EA5D-8473-40B1-B4D4-5CEDE7B4CA32}">
  <dimension ref="A1:B73"/>
  <sheetViews>
    <sheetView zoomScale="80" zoomScaleNormal="80" workbookViewId="0">
      <selection activeCell="A63" sqref="A63"/>
    </sheetView>
  </sheetViews>
  <sheetFormatPr defaultRowHeight="15" x14ac:dyDescent="0.25"/>
  <cols>
    <col min="1" max="1" width="63.42578125" style="1" customWidth="1"/>
    <col min="2" max="2" width="114.28515625" style="1" customWidth="1"/>
  </cols>
  <sheetData>
    <row r="1" spans="1:2" ht="26.25" x14ac:dyDescent="0.25">
      <c r="A1" s="18" t="s">
        <v>23</v>
      </c>
    </row>
    <row r="4" spans="1:2" ht="30" x14ac:dyDescent="0.25">
      <c r="A4" s="17" t="s">
        <v>25</v>
      </c>
      <c r="B4" s="21"/>
    </row>
    <row r="5" spans="1:2" x14ac:dyDescent="0.25">
      <c r="A5" s="17"/>
    </row>
    <row r="6" spans="1:2" ht="30" x14ac:dyDescent="0.25">
      <c r="A6" s="17" t="s">
        <v>24</v>
      </c>
      <c r="B6" s="21"/>
    </row>
    <row r="7" spans="1:2" ht="45" x14ac:dyDescent="0.25">
      <c r="A7" s="4" t="s">
        <v>245</v>
      </c>
      <c r="B7" s="21"/>
    </row>
    <row r="8" spans="1:2" x14ac:dyDescent="0.25">
      <c r="A8" s="4"/>
    </row>
    <row r="9" spans="1:2" ht="30" x14ac:dyDescent="0.25">
      <c r="A9" s="17" t="s">
        <v>26</v>
      </c>
      <c r="B9" s="21"/>
    </row>
    <row r="10" spans="1:2" x14ac:dyDescent="0.25">
      <c r="A10" s="17"/>
      <c r="B10" s="22"/>
    </row>
    <row r="11" spans="1:2" ht="30" x14ac:dyDescent="0.25">
      <c r="A11" s="17" t="s">
        <v>27</v>
      </c>
      <c r="B11" s="21"/>
    </row>
    <row r="12" spans="1:2" ht="30" x14ac:dyDescent="0.25">
      <c r="A12" s="17" t="s">
        <v>224</v>
      </c>
      <c r="B12" s="21"/>
    </row>
    <row r="13" spans="1:2" ht="30" x14ac:dyDescent="0.25">
      <c r="A13" s="4" t="s">
        <v>28</v>
      </c>
      <c r="B13" s="21"/>
    </row>
    <row r="14" spans="1:2" x14ac:dyDescent="0.25">
      <c r="A14" s="4"/>
      <c r="B14" s="22"/>
    </row>
    <row r="15" spans="1:2" x14ac:dyDescent="0.25">
      <c r="A15" s="17" t="s">
        <v>2</v>
      </c>
      <c r="B15" s="21"/>
    </row>
    <row r="16" spans="1:2" x14ac:dyDescent="0.25">
      <c r="A16" s="17" t="s">
        <v>3</v>
      </c>
      <c r="B16" s="21"/>
    </row>
    <row r="17" spans="1:2" x14ac:dyDescent="0.25">
      <c r="A17" s="17" t="s">
        <v>4</v>
      </c>
      <c r="B17" s="21"/>
    </row>
    <row r="18" spans="1:2" x14ac:dyDescent="0.25">
      <c r="A18" s="17" t="s">
        <v>5</v>
      </c>
      <c r="B18" s="21"/>
    </row>
    <row r="19" spans="1:2" x14ac:dyDescent="0.25">
      <c r="A19" s="17" t="s">
        <v>29</v>
      </c>
      <c r="B19" s="21"/>
    </row>
    <row r="20" spans="1:2" x14ac:dyDescent="0.25">
      <c r="A20" s="17"/>
    </row>
    <row r="21" spans="1:2" x14ac:dyDescent="0.25">
      <c r="A21" s="17" t="s">
        <v>6</v>
      </c>
      <c r="B21" s="21"/>
    </row>
    <row r="22" spans="1:2" x14ac:dyDescent="0.25">
      <c r="A22" s="17" t="s">
        <v>3</v>
      </c>
      <c r="B22" s="21"/>
    </row>
    <row r="23" spans="1:2" x14ac:dyDescent="0.25">
      <c r="A23" s="17" t="s">
        <v>4</v>
      </c>
      <c r="B23" s="21"/>
    </row>
    <row r="24" spans="1:2" x14ac:dyDescent="0.25">
      <c r="A24" s="17" t="s">
        <v>5</v>
      </c>
      <c r="B24" s="21"/>
    </row>
    <row r="25" spans="1:2" x14ac:dyDescent="0.25">
      <c r="A25" s="17" t="s">
        <v>29</v>
      </c>
      <c r="B25" s="21"/>
    </row>
    <row r="26" spans="1:2" x14ac:dyDescent="0.25">
      <c r="A26" s="17"/>
    </row>
    <row r="27" spans="1:2" x14ac:dyDescent="0.25">
      <c r="A27" s="17" t="s">
        <v>21</v>
      </c>
      <c r="B27" s="23"/>
    </row>
    <row r="28" spans="1:2" x14ac:dyDescent="0.25">
      <c r="A28" s="17" t="s">
        <v>3</v>
      </c>
      <c r="B28" s="23"/>
    </row>
    <row r="29" spans="1:2" x14ac:dyDescent="0.25">
      <c r="A29" s="17" t="s">
        <v>4</v>
      </c>
      <c r="B29" s="23"/>
    </row>
    <row r="30" spans="1:2" x14ac:dyDescent="0.25">
      <c r="A30" s="17" t="s">
        <v>5</v>
      </c>
      <c r="B30" s="23"/>
    </row>
    <row r="31" spans="1:2" x14ac:dyDescent="0.25">
      <c r="A31" s="17" t="s">
        <v>29</v>
      </c>
      <c r="B31" s="23"/>
    </row>
    <row r="32" spans="1:2" x14ac:dyDescent="0.25">
      <c r="A32" s="24"/>
      <c r="B32" s="22"/>
    </row>
    <row r="33" spans="1:2" x14ac:dyDescent="0.25">
      <c r="A33" s="17" t="s">
        <v>22</v>
      </c>
      <c r="B33" s="23"/>
    </row>
    <row r="34" spans="1:2" x14ac:dyDescent="0.25">
      <c r="A34" s="17" t="s">
        <v>3</v>
      </c>
      <c r="B34" s="23"/>
    </row>
    <row r="35" spans="1:2" x14ac:dyDescent="0.25">
      <c r="A35" s="17" t="s">
        <v>4</v>
      </c>
      <c r="B35" s="23"/>
    </row>
    <row r="36" spans="1:2" x14ac:dyDescent="0.25">
      <c r="A36" s="17" t="s">
        <v>5</v>
      </c>
      <c r="B36" s="23"/>
    </row>
    <row r="37" spans="1:2" x14ac:dyDescent="0.25">
      <c r="A37" s="17" t="s">
        <v>29</v>
      </c>
      <c r="B37" s="23"/>
    </row>
    <row r="38" spans="1:2" x14ac:dyDescent="0.25">
      <c r="A38" s="24"/>
      <c r="B38" s="22"/>
    </row>
    <row r="39" spans="1:2" x14ac:dyDescent="0.25">
      <c r="A39" s="17" t="s">
        <v>66</v>
      </c>
      <c r="B39" s="21"/>
    </row>
    <row r="40" spans="1:2" x14ac:dyDescent="0.25">
      <c r="A40" s="17" t="s">
        <v>3</v>
      </c>
      <c r="B40" s="21"/>
    </row>
    <row r="41" spans="1:2" x14ac:dyDescent="0.25">
      <c r="A41" s="17" t="s">
        <v>4</v>
      </c>
      <c r="B41" s="21"/>
    </row>
    <row r="42" spans="1:2" x14ac:dyDescent="0.25">
      <c r="A42" s="17" t="s">
        <v>5</v>
      </c>
      <c r="B42" s="21"/>
    </row>
    <row r="43" spans="1:2" x14ac:dyDescent="0.25">
      <c r="A43" s="17" t="s">
        <v>29</v>
      </c>
      <c r="B43" s="21"/>
    </row>
    <row r="44" spans="1:2" x14ac:dyDescent="0.25">
      <c r="A44" s="17"/>
    </row>
    <row r="45" spans="1:2" x14ac:dyDescent="0.25">
      <c r="A45" s="17" t="s">
        <v>30</v>
      </c>
      <c r="B45" s="23"/>
    </row>
    <row r="46" spans="1:2" x14ac:dyDescent="0.25">
      <c r="A46" s="17" t="s">
        <v>3</v>
      </c>
      <c r="B46" s="23"/>
    </row>
    <row r="47" spans="1:2" x14ac:dyDescent="0.25">
      <c r="A47" s="17" t="s">
        <v>4</v>
      </c>
      <c r="B47" s="23"/>
    </row>
    <row r="48" spans="1:2" x14ac:dyDescent="0.25">
      <c r="A48" s="17" t="s">
        <v>5</v>
      </c>
      <c r="B48" s="23"/>
    </row>
    <row r="49" spans="1:2" x14ac:dyDescent="0.25">
      <c r="A49" s="17" t="s">
        <v>29</v>
      </c>
      <c r="B49" s="23"/>
    </row>
    <row r="51" spans="1:2" x14ac:dyDescent="0.25">
      <c r="A51" s="17" t="s">
        <v>31</v>
      </c>
      <c r="B51" s="23"/>
    </row>
    <row r="52" spans="1:2" x14ac:dyDescent="0.25">
      <c r="A52" s="17" t="s">
        <v>3</v>
      </c>
      <c r="B52" s="23"/>
    </row>
    <row r="53" spans="1:2" x14ac:dyDescent="0.25">
      <c r="A53" s="17" t="s">
        <v>4</v>
      </c>
      <c r="B53" s="23"/>
    </row>
    <row r="54" spans="1:2" x14ac:dyDescent="0.25">
      <c r="A54" s="17" t="s">
        <v>5</v>
      </c>
      <c r="B54" s="23"/>
    </row>
    <row r="55" spans="1:2" x14ac:dyDescent="0.25">
      <c r="A55" s="17" t="s">
        <v>29</v>
      </c>
      <c r="B55" s="23"/>
    </row>
    <row r="56" spans="1:2" x14ac:dyDescent="0.25">
      <c r="A56" s="17"/>
      <c r="B56" s="22"/>
    </row>
    <row r="57" spans="1:2" x14ac:dyDescent="0.25">
      <c r="A57" s="17" t="s">
        <v>67</v>
      </c>
      <c r="B57" s="23"/>
    </row>
    <row r="58" spans="1:2" x14ac:dyDescent="0.25">
      <c r="A58" s="17" t="s">
        <v>3</v>
      </c>
      <c r="B58" s="23"/>
    </row>
    <row r="59" spans="1:2" x14ac:dyDescent="0.25">
      <c r="A59" s="17" t="s">
        <v>4</v>
      </c>
      <c r="B59" s="23"/>
    </row>
    <row r="60" spans="1:2" x14ac:dyDescent="0.25">
      <c r="A60" s="17" t="s">
        <v>5</v>
      </c>
      <c r="B60" s="23"/>
    </row>
    <row r="61" spans="1:2" x14ac:dyDescent="0.25">
      <c r="A61" s="17" t="s">
        <v>29</v>
      </c>
      <c r="B61" s="23"/>
    </row>
    <row r="63" spans="1:2" ht="30" x14ac:dyDescent="0.25">
      <c r="A63" s="17" t="s">
        <v>381</v>
      </c>
      <c r="B63" s="21"/>
    </row>
    <row r="64" spans="1:2" x14ac:dyDescent="0.25">
      <c r="B64" s="22"/>
    </row>
    <row r="65" spans="1:2" x14ac:dyDescent="0.25">
      <c r="A65" s="17" t="s">
        <v>380</v>
      </c>
      <c r="B65" s="21"/>
    </row>
    <row r="67" spans="1:2" ht="45" x14ac:dyDescent="0.25">
      <c r="A67" s="17" t="s">
        <v>225</v>
      </c>
      <c r="B67" s="21"/>
    </row>
    <row r="69" spans="1:2" ht="30" x14ac:dyDescent="0.25">
      <c r="A69" s="17" t="s">
        <v>226</v>
      </c>
      <c r="B69" s="21"/>
    </row>
    <row r="71" spans="1:2" x14ac:dyDescent="0.25">
      <c r="A71" s="17" t="s">
        <v>7</v>
      </c>
      <c r="B71" s="21"/>
    </row>
    <row r="73" spans="1:2" ht="30" x14ac:dyDescent="0.25">
      <c r="A73" s="17" t="s">
        <v>254</v>
      </c>
      <c r="B73" s="90"/>
    </row>
  </sheetData>
  <dataValidations xWindow="1743" yWindow="837" count="7">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7 B11:B12" xr:uid="{F67E11BD-592B-462A-BFBE-4A74CEF81095}">
      <formula1>"ja, nee"</formula1>
    </dataValidation>
    <dataValidation type="list" allowBlank="1" showInputMessage="1" showErrorMessage="1" errorTitle="foutieve invoer" error="Je hebt een waarde ingediend die niet in de keuzelijst voorkomt. Maak een keuze uit de aaangeboden keuzelijst." promptTitle="Instructie" prompt="Maak een keuze uit de aangeboden keuzelijst" sqref="B9" xr:uid="{F6D98E55-1627-4F41-A5C0-A77265D6C340}">
      <formula1>"2026, 2027, 2028, 2029, 2030, 2031"</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61 B49 B19" xr:uid="{4043DF28-B586-4369-B066-571E88CAAABB}">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6" xr:uid="{AD0801AD-EF98-4AC2-AD54-8EF811A831BD}">
      <formula1>"ja, nee"</formula1>
    </dataValidation>
    <dataValidation type="list" allowBlank="1" showInputMessage="1" showErrorMessage="1" errorTitle="Foutieve invoer" error="Je hebt een waarde ingediend die niet in de keuzelijst voorkomt. Maak een keuze uit de aangeboden waardelijst." promptTitle="Instructie" prompt="Maak een keuze uit de aangeboden keuzelijst." sqref="B25" xr:uid="{A512543C-9105-437B-A027-A892AE9BE8CC}">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sqref="B31 B43 B37" xr:uid="{48F3325D-BFBB-47D8-8D58-232F7DDA99DB}">
      <formula1>"enkel lokaal, enkel mondiaal, lokaal én mondiaal"</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55" xr:uid="{A7446580-1372-4817-B3C2-19B01E146444}">
      <formula1>"enkel lokaal, enkel mondiaal, lokaal én mondiaal"</formula1>
    </dataValidation>
  </dataValidations>
  <pageMargins left="0.7" right="0.7" top="0.75" bottom="0.75" header="0.3" footer="0.3"/>
  <extLst>
    <ext xmlns:x14="http://schemas.microsoft.com/office/spreadsheetml/2009/9/main" uri="{CCE6A557-97BC-4b89-ADB6-D9C93CAAB3DF}">
      <x14:dataValidations xmlns:xm="http://schemas.microsoft.com/office/excel/2006/main" xWindow="1743" yWindow="837" count="1">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439AF641-1B77-4CB4-AE10-F15FFC80D322}">
          <x14:formula1>
            <xm:f>'(opties picklists)'!$B$8:$B$24</xm:f>
          </x14:formula1>
          <xm:sqref>B67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3B334-BEF3-4C38-8654-B053E0CFDBD9}">
  <dimension ref="A1:I35"/>
  <sheetViews>
    <sheetView topLeftCell="A13" zoomScale="80" zoomScaleNormal="80" workbookViewId="0">
      <selection activeCell="D21" sqref="D21"/>
    </sheetView>
  </sheetViews>
  <sheetFormatPr defaultRowHeight="15" x14ac:dyDescent="0.25"/>
  <cols>
    <col min="1" max="1" width="68.7109375" style="1" customWidth="1"/>
    <col min="2" max="2" width="21.140625" customWidth="1"/>
    <col min="3" max="3" width="11.42578125" customWidth="1"/>
    <col min="4" max="5" width="10.5703125" bestFit="1" customWidth="1"/>
    <col min="9" max="9" width="13.42578125" customWidth="1"/>
  </cols>
  <sheetData>
    <row r="1" spans="1:9" ht="28.5" customHeight="1" x14ac:dyDescent="0.25">
      <c r="A1" s="161" t="s">
        <v>263</v>
      </c>
      <c r="B1" s="162"/>
      <c r="C1" s="162"/>
      <c r="D1" s="162"/>
      <c r="E1" s="162"/>
      <c r="F1" s="162"/>
      <c r="G1" s="162"/>
      <c r="H1" s="162"/>
      <c r="I1" s="162"/>
    </row>
    <row r="2" spans="1:9" ht="15.75" x14ac:dyDescent="0.25">
      <c r="A2" s="19" t="s">
        <v>0</v>
      </c>
    </row>
    <row r="3" spans="1:9" ht="15.75" x14ac:dyDescent="0.25">
      <c r="A3" s="20" t="s">
        <v>1</v>
      </c>
    </row>
    <row r="5" spans="1:9" ht="60" x14ac:dyDescent="0.25">
      <c r="A5" s="17" t="s">
        <v>255</v>
      </c>
      <c r="B5" s="163"/>
      <c r="C5" s="162"/>
      <c r="D5" s="162"/>
      <c r="E5" s="162"/>
      <c r="F5" s="162"/>
      <c r="G5" s="162"/>
      <c r="H5" s="162"/>
      <c r="I5" s="162"/>
    </row>
    <row r="7" spans="1:9" ht="30" x14ac:dyDescent="0.25">
      <c r="A7" s="17" t="s">
        <v>259</v>
      </c>
      <c r="B7" s="163"/>
      <c r="C7" s="162"/>
      <c r="D7" s="162"/>
      <c r="E7" s="162"/>
      <c r="F7" s="162"/>
      <c r="G7" s="162"/>
      <c r="H7" s="162"/>
      <c r="I7" s="162"/>
    </row>
    <row r="9" spans="1:9" ht="45" x14ac:dyDescent="0.25">
      <c r="A9" s="17" t="s">
        <v>246</v>
      </c>
      <c r="B9" s="163"/>
      <c r="C9" s="162"/>
      <c r="D9" s="162"/>
      <c r="E9" s="162"/>
      <c r="F9" s="162"/>
      <c r="G9" s="162"/>
      <c r="H9" s="162"/>
      <c r="I9" s="162"/>
    </row>
    <row r="10" spans="1:9" x14ac:dyDescent="0.25">
      <c r="A10" s="17"/>
      <c r="B10" s="26"/>
    </row>
    <row r="11" spans="1:9" ht="30" x14ac:dyDescent="0.25">
      <c r="A11" s="17" t="s">
        <v>260</v>
      </c>
      <c r="B11" s="163"/>
      <c r="C11" s="162"/>
      <c r="D11" s="162"/>
      <c r="E11" s="162"/>
      <c r="F11" s="162"/>
      <c r="G11" s="162"/>
      <c r="H11" s="162"/>
      <c r="I11" s="162"/>
    </row>
    <row r="13" spans="1:9" ht="45" x14ac:dyDescent="0.25">
      <c r="A13" s="17" t="s">
        <v>33</v>
      </c>
      <c r="B13" s="164"/>
      <c r="C13" s="162"/>
      <c r="D13" s="162"/>
      <c r="E13" s="162"/>
      <c r="F13" s="162"/>
      <c r="G13" s="162"/>
      <c r="H13" s="162"/>
      <c r="I13" s="162"/>
    </row>
    <row r="15" spans="1:9" ht="30" x14ac:dyDescent="0.25">
      <c r="A15" s="17" t="s">
        <v>32</v>
      </c>
      <c r="B15" s="163"/>
      <c r="C15" s="162"/>
      <c r="D15" s="162"/>
      <c r="E15" s="162"/>
      <c r="F15" s="162"/>
      <c r="G15" s="162"/>
      <c r="H15" s="162"/>
      <c r="I15" s="162"/>
    </row>
    <row r="17" spans="1:9" ht="30" x14ac:dyDescent="0.25">
      <c r="A17" s="17" t="s">
        <v>247</v>
      </c>
      <c r="B17" s="163"/>
      <c r="C17" s="162"/>
      <c r="D17" s="162"/>
      <c r="E17" s="162"/>
      <c r="F17" s="162"/>
      <c r="G17" s="162"/>
      <c r="H17" s="162"/>
      <c r="I17" s="162"/>
    </row>
    <row r="18" spans="1:9" x14ac:dyDescent="0.25">
      <c r="A18" s="17"/>
      <c r="B18" s="26"/>
    </row>
    <row r="19" spans="1:9" ht="45" x14ac:dyDescent="0.25">
      <c r="A19" s="6" t="s">
        <v>248</v>
      </c>
    </row>
    <row r="20" spans="1:9" x14ac:dyDescent="0.25">
      <c r="A20" s="6"/>
      <c r="B20" s="28"/>
      <c r="C20" s="29">
        <v>2026</v>
      </c>
      <c r="D20" s="29">
        <v>2027</v>
      </c>
      <c r="E20" s="29">
        <v>2028</v>
      </c>
      <c r="F20" s="29">
        <v>2029</v>
      </c>
      <c r="G20" s="29">
        <v>2030</v>
      </c>
      <c r="H20" s="29">
        <v>2031</v>
      </c>
      <c r="I20" s="30" t="s">
        <v>249</v>
      </c>
    </row>
    <row r="21" spans="1:9" x14ac:dyDescent="0.25">
      <c r="A21" s="27" t="s">
        <v>261</v>
      </c>
      <c r="B21" s="30" t="s">
        <v>34</v>
      </c>
      <c r="C21" s="32">
        <v>0</v>
      </c>
      <c r="D21" s="32"/>
      <c r="E21" s="32"/>
      <c r="F21" s="32"/>
      <c r="G21" s="32"/>
      <c r="H21" s="32"/>
      <c r="I21" s="91">
        <f t="shared" ref="I21:I27" si="0">H21+G21+F21+E21+D21+C21</f>
        <v>0</v>
      </c>
    </row>
    <row r="22" spans="1:9" x14ac:dyDescent="0.25">
      <c r="B22" s="94" t="s">
        <v>35</v>
      </c>
      <c r="C22" s="95"/>
      <c r="D22" s="95"/>
      <c r="E22" s="95"/>
      <c r="F22" s="95"/>
      <c r="G22" s="95"/>
      <c r="H22" s="95"/>
      <c r="I22" s="96">
        <f t="shared" si="0"/>
        <v>0</v>
      </c>
    </row>
    <row r="23" spans="1:9" x14ac:dyDescent="0.25">
      <c r="B23" s="94" t="s">
        <v>36</v>
      </c>
      <c r="C23" s="95"/>
      <c r="D23" s="95"/>
      <c r="E23" s="95"/>
      <c r="F23" s="95"/>
      <c r="G23" s="95"/>
      <c r="H23" s="95"/>
      <c r="I23" s="96">
        <f t="shared" si="0"/>
        <v>0</v>
      </c>
    </row>
    <row r="24" spans="1:9" x14ac:dyDescent="0.25">
      <c r="B24" s="94" t="s">
        <v>37</v>
      </c>
      <c r="C24" s="95"/>
      <c r="D24" s="95"/>
      <c r="E24" s="95"/>
      <c r="F24" s="95"/>
      <c r="G24" s="95"/>
      <c r="H24" s="95"/>
      <c r="I24" s="96">
        <f t="shared" si="0"/>
        <v>0</v>
      </c>
    </row>
    <row r="25" spans="1:9" x14ac:dyDescent="0.25">
      <c r="B25" s="94" t="s">
        <v>38</v>
      </c>
      <c r="C25" s="95"/>
      <c r="D25" s="95"/>
      <c r="E25" s="95">
        <v>0</v>
      </c>
      <c r="F25" s="95"/>
      <c r="G25" s="95"/>
      <c r="H25" s="95"/>
      <c r="I25" s="96">
        <f t="shared" si="0"/>
        <v>0</v>
      </c>
    </row>
    <row r="26" spans="1:9" x14ac:dyDescent="0.25">
      <c r="B26" s="94" t="s">
        <v>38</v>
      </c>
      <c r="C26" s="95"/>
      <c r="D26" s="95"/>
      <c r="E26" s="95"/>
      <c r="F26" s="95"/>
      <c r="G26" s="95"/>
      <c r="H26" s="95"/>
      <c r="I26" s="96">
        <f t="shared" si="0"/>
        <v>0</v>
      </c>
    </row>
    <row r="27" spans="1:9" x14ac:dyDescent="0.25">
      <c r="B27" s="31" t="s">
        <v>249</v>
      </c>
      <c r="C27" s="91">
        <f t="shared" ref="C27:H27" si="1">C26+C25+C24+C23+C22+C21</f>
        <v>0</v>
      </c>
      <c r="D27" s="91">
        <f t="shared" si="1"/>
        <v>0</v>
      </c>
      <c r="E27" s="91">
        <f t="shared" si="1"/>
        <v>0</v>
      </c>
      <c r="F27" s="91">
        <f t="shared" si="1"/>
        <v>0</v>
      </c>
      <c r="G27" s="91">
        <f t="shared" si="1"/>
        <v>0</v>
      </c>
      <c r="H27" s="91">
        <f t="shared" si="1"/>
        <v>0</v>
      </c>
      <c r="I27" s="91">
        <f t="shared" si="0"/>
        <v>0</v>
      </c>
    </row>
    <row r="29" spans="1:9" ht="30" x14ac:dyDescent="0.25">
      <c r="A29" s="17" t="s">
        <v>250</v>
      </c>
      <c r="B29" s="163"/>
      <c r="C29" s="163"/>
      <c r="D29" s="163"/>
      <c r="E29" s="163"/>
      <c r="F29" s="163"/>
      <c r="G29" s="163"/>
      <c r="H29" s="163"/>
      <c r="I29" s="163"/>
    </row>
    <row r="31" spans="1:9" ht="30" x14ac:dyDescent="0.25">
      <c r="A31" s="24" t="s">
        <v>251</v>
      </c>
      <c r="B31" s="25"/>
    </row>
    <row r="32" spans="1:9" x14ac:dyDescent="0.25">
      <c r="A32" s="4"/>
      <c r="B32" s="26"/>
    </row>
    <row r="33" spans="1:2" x14ac:dyDescent="0.25">
      <c r="A33" s="4" t="s">
        <v>252</v>
      </c>
      <c r="B33" s="92"/>
    </row>
    <row r="35" spans="1:2" ht="45" x14ac:dyDescent="0.25">
      <c r="A35" s="17" t="s">
        <v>262</v>
      </c>
      <c r="B35" s="25"/>
    </row>
  </sheetData>
  <mergeCells count="9">
    <mergeCell ref="A1:I1"/>
    <mergeCell ref="B15:I15"/>
    <mergeCell ref="B17:I17"/>
    <mergeCell ref="B29:I29"/>
    <mergeCell ref="B5:I5"/>
    <mergeCell ref="B7:I7"/>
    <mergeCell ref="B9:I9"/>
    <mergeCell ref="B11:I11"/>
    <mergeCell ref="B13:I13"/>
  </mergeCells>
  <dataValidations count="2">
    <dataValidation type="list" allowBlank="1" showInputMessage="1" showErrorMessage="1" errorTitle="Foutieve invoer" error="Je hebt een waarde ingediend die niet in de kuezelijst voorkomt. Maak een keuze uit de aangeboden keuzelijst." promptTitle="Instructie" prompt="Maak een keuze uit de aangeboden keuzelijst." sqref="B31" xr:uid="{17C938B1-4E8E-486C-8C8B-EC1F197A8A62}">
      <formula1>"ja, nee"</formula1>
    </dataValidation>
    <dataValidation type="list" allowBlank="1" showInputMessage="1" showErrorMessage="1" errorTitle="Foutieve invoer." error="Je hebt een waarde ingediend die niet in de keuzelijst voorkomt. Maak een keuze uit de aangeboden keuzelijst. " promptTitle="Instructie" prompt="Maak een keuze uit de aangeboden keuzelijst." sqref="B35" xr:uid="{E11BA216-F347-4A9D-AEA7-52FAB0A094A6}">
      <formula1>"ja, nee"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327DA-9839-4E9F-9F07-CC85231B5B07}">
  <dimension ref="A1"/>
  <sheetViews>
    <sheetView workbookViewId="0">
      <selection activeCell="G24" sqref="G24"/>
    </sheetView>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3"/>
  <sheetViews>
    <sheetView topLeftCell="A44" zoomScale="95" zoomScaleNormal="95" workbookViewId="0">
      <selection activeCell="L24" sqref="L24"/>
    </sheetView>
  </sheetViews>
  <sheetFormatPr defaultColWidth="8.7109375" defaultRowHeight="15" x14ac:dyDescent="0.25"/>
  <cols>
    <col min="1" max="1" width="5.5703125" style="3" customWidth="1"/>
    <col min="2" max="2" width="39" style="3" customWidth="1"/>
    <col min="3" max="3" width="46.85546875" style="3" customWidth="1"/>
    <col min="4" max="4" width="26.28515625" style="3" customWidth="1"/>
    <col min="5" max="5" width="21.85546875" style="3" customWidth="1"/>
    <col min="6" max="6" width="16" style="3" customWidth="1"/>
    <col min="7" max="7" width="20.140625" style="3" customWidth="1"/>
    <col min="8" max="8" width="53.140625" style="1" customWidth="1"/>
    <col min="9" max="11" width="8.7109375" style="1"/>
    <col min="12" max="12" width="80.42578125" style="1" customWidth="1"/>
    <col min="13" max="16384" width="8.7109375" style="1"/>
  </cols>
  <sheetData>
    <row r="1" spans="1:8" ht="26.25" x14ac:dyDescent="0.25">
      <c r="A1" s="165" t="s">
        <v>63</v>
      </c>
      <c r="B1" s="166"/>
      <c r="C1" s="166"/>
      <c r="D1" s="166"/>
      <c r="E1" s="166"/>
      <c r="F1" s="166"/>
      <c r="G1" s="166"/>
      <c r="H1" s="166"/>
    </row>
    <row r="2" spans="1:8" s="40" customFormat="1" ht="15.75" x14ac:dyDescent="0.25">
      <c r="A2" s="38"/>
      <c r="B2" s="39"/>
      <c r="C2" s="39"/>
      <c r="D2" s="39"/>
      <c r="E2" s="39"/>
      <c r="F2" s="39"/>
      <c r="G2" s="39"/>
      <c r="H2" s="39"/>
    </row>
    <row r="3" spans="1:8" s="40" customFormat="1" ht="47.25" x14ac:dyDescent="0.25">
      <c r="A3" s="38">
        <v>1</v>
      </c>
      <c r="B3" s="39" t="s">
        <v>55</v>
      </c>
      <c r="C3" s="93" t="s">
        <v>253</v>
      </c>
      <c r="D3" s="173" t="s">
        <v>60</v>
      </c>
      <c r="E3" s="174"/>
      <c r="F3" s="174"/>
      <c r="G3" s="174"/>
      <c r="H3" s="174"/>
    </row>
    <row r="4" spans="1:8" s="40" customFormat="1" ht="15.75" x14ac:dyDescent="0.25">
      <c r="A4" s="38"/>
      <c r="B4" s="41" t="s">
        <v>57</v>
      </c>
      <c r="C4" s="89"/>
      <c r="D4" s="175"/>
      <c r="E4" s="174"/>
      <c r="F4" s="174"/>
      <c r="G4" s="174"/>
      <c r="H4" s="174"/>
    </row>
    <row r="5" spans="1:8" s="40" customFormat="1" ht="15.75" x14ac:dyDescent="0.25">
      <c r="A5" s="38"/>
      <c r="B5" s="41" t="s">
        <v>58</v>
      </c>
      <c r="C5" s="89"/>
      <c r="D5" s="175"/>
      <c r="E5" s="174"/>
      <c r="F5" s="174"/>
      <c r="G5" s="174"/>
      <c r="H5" s="174"/>
    </row>
    <row r="6" spans="1:8" s="40" customFormat="1" ht="15.75" x14ac:dyDescent="0.25">
      <c r="A6" s="38"/>
      <c r="B6" s="41" t="s">
        <v>59</v>
      </c>
      <c r="C6" s="113"/>
      <c r="D6" s="176"/>
      <c r="E6" s="177"/>
      <c r="F6" s="177"/>
      <c r="G6" s="177"/>
      <c r="H6" s="177"/>
    </row>
    <row r="7" spans="1:8" s="40" customFormat="1" ht="15.75" x14ac:dyDescent="0.25">
      <c r="A7" s="38"/>
      <c r="B7" s="39"/>
      <c r="C7" s="39"/>
      <c r="D7" s="39"/>
      <c r="E7" s="39"/>
      <c r="F7" s="39"/>
      <c r="G7" s="39"/>
      <c r="H7" s="39"/>
    </row>
    <row r="8" spans="1:8" s="40" customFormat="1" ht="63" x14ac:dyDescent="0.25">
      <c r="A8" s="38">
        <v>2</v>
      </c>
      <c r="B8" s="39" t="s">
        <v>56</v>
      </c>
      <c r="C8" s="178"/>
      <c r="D8" s="163"/>
      <c r="E8" s="163"/>
      <c r="F8" s="163"/>
      <c r="G8" s="163"/>
      <c r="H8" s="163"/>
    </row>
    <row r="9" spans="1:8" s="40" customFormat="1" ht="15.75" x14ac:dyDescent="0.25">
      <c r="A9" s="38"/>
      <c r="B9" s="39"/>
      <c r="C9" s="39"/>
      <c r="D9" s="39"/>
      <c r="E9" s="39"/>
      <c r="F9" s="39"/>
      <c r="G9" s="39"/>
      <c r="H9" s="39"/>
    </row>
    <row r="10" spans="1:8" s="40" customFormat="1" ht="63" x14ac:dyDescent="0.25">
      <c r="A10" s="38">
        <v>3</v>
      </c>
      <c r="B10" s="39" t="s">
        <v>62</v>
      </c>
      <c r="C10" s="178"/>
      <c r="D10" s="163"/>
      <c r="E10" s="163"/>
      <c r="F10" s="163"/>
      <c r="G10" s="163"/>
      <c r="H10" s="163"/>
    </row>
    <row r="11" spans="1:8" s="40" customFormat="1" ht="15.75" x14ac:dyDescent="0.25">
      <c r="A11" s="38"/>
      <c r="B11" s="39"/>
      <c r="C11" s="39"/>
      <c r="D11" s="39"/>
      <c r="E11" s="39"/>
      <c r="F11" s="39"/>
      <c r="G11" s="39"/>
      <c r="H11" s="39"/>
    </row>
    <row r="12" spans="1:8" s="40" customFormat="1" ht="15.75" x14ac:dyDescent="0.25">
      <c r="A12" s="38"/>
      <c r="B12" s="39"/>
      <c r="C12" s="39"/>
      <c r="D12" s="39"/>
      <c r="E12" s="39"/>
      <c r="F12" s="39"/>
      <c r="G12" s="39"/>
      <c r="H12" s="39"/>
    </row>
    <row r="13" spans="1:8" s="40" customFormat="1" ht="15.75" x14ac:dyDescent="0.25">
      <c r="A13" s="38"/>
      <c r="B13" s="39"/>
      <c r="C13" s="39"/>
      <c r="D13" s="39"/>
      <c r="E13" s="39"/>
      <c r="F13" s="39"/>
      <c r="G13" s="39"/>
      <c r="H13" s="39"/>
    </row>
    <row r="14" spans="1:8" ht="24" x14ac:dyDescent="0.25">
      <c r="A14" s="167" t="s">
        <v>113</v>
      </c>
      <c r="B14" s="168"/>
      <c r="C14" s="168"/>
      <c r="D14" s="168"/>
      <c r="E14" s="168"/>
      <c r="F14" s="168"/>
      <c r="G14" s="168"/>
      <c r="H14" s="168"/>
    </row>
    <row r="15" spans="1:8" ht="47.25" x14ac:dyDescent="0.25">
      <c r="A15" s="33" t="s">
        <v>8</v>
      </c>
      <c r="B15" s="33" t="s">
        <v>9</v>
      </c>
      <c r="C15" s="33" t="s">
        <v>10</v>
      </c>
      <c r="D15" s="33" t="s">
        <v>361</v>
      </c>
      <c r="E15" s="37" t="s">
        <v>362</v>
      </c>
      <c r="F15" s="33" t="s">
        <v>39</v>
      </c>
      <c r="G15" s="33" t="s">
        <v>273</v>
      </c>
      <c r="H15" s="34" t="s">
        <v>40</v>
      </c>
    </row>
    <row r="16" spans="1:8" x14ac:dyDescent="0.25">
      <c r="A16" s="5" t="s">
        <v>117</v>
      </c>
      <c r="B16" s="5"/>
      <c r="C16" s="5"/>
      <c r="D16" s="5"/>
      <c r="E16" s="5"/>
      <c r="F16" s="97"/>
      <c r="G16" s="115"/>
      <c r="H16" s="2"/>
    </row>
    <row r="17" spans="1:8" x14ac:dyDescent="0.25">
      <c r="A17" s="5" t="s">
        <v>119</v>
      </c>
      <c r="B17" s="5"/>
      <c r="C17" s="5"/>
      <c r="D17" s="5"/>
      <c r="E17" s="5"/>
      <c r="F17" s="97"/>
      <c r="G17" s="115"/>
      <c r="H17" s="2"/>
    </row>
    <row r="18" spans="1:8" x14ac:dyDescent="0.25">
      <c r="A18" s="5" t="s">
        <v>120</v>
      </c>
      <c r="B18" s="5"/>
      <c r="C18" s="5"/>
      <c r="D18" s="5"/>
      <c r="E18" s="5"/>
      <c r="F18" s="97"/>
      <c r="G18" s="115"/>
      <c r="H18" s="2"/>
    </row>
    <row r="19" spans="1:8" x14ac:dyDescent="0.25">
      <c r="A19" s="5" t="s">
        <v>133</v>
      </c>
      <c r="B19" s="5"/>
      <c r="C19" s="5"/>
      <c r="D19" s="5"/>
      <c r="E19" s="5"/>
      <c r="F19" s="97"/>
      <c r="G19" s="115"/>
      <c r="H19" s="2"/>
    </row>
    <row r="20" spans="1:8" x14ac:dyDescent="0.25">
      <c r="A20" s="5" t="s">
        <v>134</v>
      </c>
      <c r="B20" s="5"/>
      <c r="C20" s="5"/>
      <c r="D20" s="5"/>
      <c r="E20" s="5"/>
      <c r="F20" s="97"/>
      <c r="G20" s="115"/>
      <c r="H20" s="2"/>
    </row>
    <row r="21" spans="1:8" x14ac:dyDescent="0.25">
      <c r="A21" s="5" t="s">
        <v>135</v>
      </c>
      <c r="B21" s="5"/>
      <c r="C21" s="5"/>
      <c r="D21" s="5"/>
      <c r="E21" s="5"/>
      <c r="F21" s="97"/>
      <c r="G21" s="115"/>
      <c r="H21" s="2"/>
    </row>
    <row r="22" spans="1:8" x14ac:dyDescent="0.25">
      <c r="A22" s="5" t="s">
        <v>136</v>
      </c>
      <c r="B22" s="5"/>
      <c r="C22" s="5"/>
      <c r="D22" s="5"/>
      <c r="E22" s="5"/>
      <c r="F22" s="97"/>
      <c r="G22" s="115"/>
      <c r="H22" s="2"/>
    </row>
    <row r="23" spans="1:8" x14ac:dyDescent="0.25">
      <c r="A23" s="5" t="s">
        <v>160</v>
      </c>
      <c r="B23" s="5"/>
      <c r="C23" s="5"/>
      <c r="D23" s="5"/>
      <c r="E23" s="5"/>
      <c r="F23" s="97"/>
      <c r="G23" s="115"/>
      <c r="H23" s="2"/>
    </row>
    <row r="24" spans="1:8" x14ac:dyDescent="0.25">
      <c r="A24" s="5" t="s">
        <v>161</v>
      </c>
      <c r="B24" s="5"/>
      <c r="C24" s="5"/>
      <c r="D24" s="5"/>
      <c r="E24" s="5"/>
      <c r="F24" s="97"/>
      <c r="G24" s="115"/>
      <c r="H24" s="2"/>
    </row>
    <row r="25" spans="1:8" x14ac:dyDescent="0.25">
      <c r="A25" s="5" t="s">
        <v>266</v>
      </c>
      <c r="B25" s="5"/>
      <c r="C25" s="5"/>
      <c r="D25" s="5"/>
      <c r="E25" s="5"/>
      <c r="F25" s="97"/>
      <c r="G25" s="115"/>
      <c r="H25" s="2"/>
    </row>
    <row r="26" spans="1:8" x14ac:dyDescent="0.25">
      <c r="F26" s="107"/>
      <c r="G26" s="36"/>
    </row>
    <row r="27" spans="1:8" x14ac:dyDescent="0.25">
      <c r="G27" s="35"/>
    </row>
    <row r="28" spans="1:8" x14ac:dyDescent="0.25">
      <c r="G28" s="35"/>
    </row>
    <row r="29" spans="1:8" ht="23.45" customHeight="1" x14ac:dyDescent="0.25">
      <c r="A29" s="169" t="s">
        <v>281</v>
      </c>
      <c r="B29" s="170"/>
      <c r="C29" s="170"/>
      <c r="D29" s="170"/>
      <c r="E29" s="170"/>
      <c r="F29" s="170"/>
      <c r="G29" s="170"/>
      <c r="H29" s="170"/>
    </row>
    <row r="30" spans="1:8" ht="47.25" x14ac:dyDescent="0.25">
      <c r="A30" s="33" t="s">
        <v>8</v>
      </c>
      <c r="B30" s="33" t="s">
        <v>9</v>
      </c>
      <c r="C30" s="33" t="s">
        <v>10</v>
      </c>
      <c r="D30" s="33" t="s">
        <v>361</v>
      </c>
      <c r="E30" s="37" t="s">
        <v>362</v>
      </c>
      <c r="F30" s="33" t="s">
        <v>39</v>
      </c>
      <c r="G30" s="33" t="s">
        <v>273</v>
      </c>
      <c r="H30" s="34" t="s">
        <v>40</v>
      </c>
    </row>
    <row r="31" spans="1:8" x14ac:dyDescent="0.25">
      <c r="A31" s="43" t="s">
        <v>118</v>
      </c>
      <c r="B31" s="43"/>
      <c r="C31" s="43"/>
      <c r="D31" s="5"/>
      <c r="E31" s="5"/>
      <c r="F31" s="98"/>
      <c r="G31" s="117"/>
      <c r="H31" s="44"/>
    </row>
    <row r="32" spans="1:8" x14ac:dyDescent="0.25">
      <c r="A32" s="43" t="s">
        <v>121</v>
      </c>
      <c r="B32" s="43"/>
      <c r="C32" s="43"/>
      <c r="D32" s="5"/>
      <c r="E32" s="5"/>
      <c r="F32" s="98"/>
      <c r="G32" s="117"/>
      <c r="H32" s="44"/>
    </row>
    <row r="33" spans="1:8" x14ac:dyDescent="0.25">
      <c r="A33" s="43" t="s">
        <v>122</v>
      </c>
      <c r="B33" s="43"/>
      <c r="C33" s="43"/>
      <c r="D33" s="5"/>
      <c r="E33" s="5"/>
      <c r="F33" s="98"/>
      <c r="G33" s="117"/>
      <c r="H33" s="44"/>
    </row>
    <row r="34" spans="1:8" x14ac:dyDescent="0.25">
      <c r="A34" s="43" t="s">
        <v>274</v>
      </c>
      <c r="B34" s="43"/>
      <c r="C34" s="43"/>
      <c r="D34" s="5"/>
      <c r="E34" s="5"/>
      <c r="F34" s="98"/>
      <c r="G34" s="117"/>
      <c r="H34" s="44"/>
    </row>
    <row r="35" spans="1:8" x14ac:dyDescent="0.25">
      <c r="A35" s="43" t="s">
        <v>275</v>
      </c>
      <c r="B35" s="43"/>
      <c r="C35" s="43"/>
      <c r="D35" s="5"/>
      <c r="E35" s="5"/>
      <c r="F35" s="98"/>
      <c r="G35" s="117"/>
      <c r="H35" s="44"/>
    </row>
    <row r="36" spans="1:8" x14ac:dyDescent="0.25">
      <c r="A36" s="43" t="s">
        <v>276</v>
      </c>
      <c r="B36" s="43"/>
      <c r="C36" s="43"/>
      <c r="D36" s="5"/>
      <c r="E36" s="5"/>
      <c r="F36" s="98"/>
      <c r="G36" s="117"/>
      <c r="H36" s="44"/>
    </row>
    <row r="37" spans="1:8" x14ac:dyDescent="0.25">
      <c r="A37" s="43" t="s">
        <v>277</v>
      </c>
      <c r="B37" s="43"/>
      <c r="C37" s="43"/>
      <c r="D37" s="5"/>
      <c r="E37" s="5"/>
      <c r="F37" s="98"/>
      <c r="G37" s="117"/>
      <c r="H37" s="44"/>
    </row>
    <row r="38" spans="1:8" x14ac:dyDescent="0.25">
      <c r="A38" s="43" t="s">
        <v>278</v>
      </c>
      <c r="B38" s="43"/>
      <c r="C38" s="43"/>
      <c r="D38" s="5"/>
      <c r="E38" s="5"/>
      <c r="F38" s="98"/>
      <c r="G38" s="117"/>
      <c r="H38" s="44"/>
    </row>
    <row r="39" spans="1:8" x14ac:dyDescent="0.25">
      <c r="A39" s="43" t="s">
        <v>279</v>
      </c>
      <c r="B39" s="43"/>
      <c r="C39" s="43"/>
      <c r="D39" s="5"/>
      <c r="E39" s="5"/>
      <c r="F39" s="98"/>
      <c r="G39" s="117"/>
      <c r="H39" s="44"/>
    </row>
    <row r="40" spans="1:8" x14ac:dyDescent="0.25">
      <c r="A40" s="43" t="s">
        <v>280</v>
      </c>
      <c r="B40" s="43"/>
      <c r="C40" s="43"/>
      <c r="D40" s="5"/>
      <c r="E40" s="5"/>
      <c r="F40" s="98"/>
      <c r="G40" s="117"/>
      <c r="H40" s="44"/>
    </row>
    <row r="41" spans="1:8" x14ac:dyDescent="0.25">
      <c r="F41" s="107"/>
      <c r="G41" s="36"/>
    </row>
    <row r="42" spans="1:8" x14ac:dyDescent="0.25">
      <c r="G42" s="35"/>
    </row>
    <row r="43" spans="1:8" x14ac:dyDescent="0.25">
      <c r="G43" s="35"/>
    </row>
    <row r="44" spans="1:8" ht="23.45" customHeight="1" x14ac:dyDescent="0.25">
      <c r="A44" s="169" t="s">
        <v>282</v>
      </c>
      <c r="B44" s="170"/>
      <c r="C44" s="170"/>
      <c r="D44" s="170"/>
      <c r="E44" s="170"/>
      <c r="F44" s="170"/>
      <c r="G44" s="170"/>
      <c r="H44" s="170"/>
    </row>
    <row r="45" spans="1:8" ht="47.25" x14ac:dyDescent="0.25">
      <c r="A45" s="33" t="s">
        <v>8</v>
      </c>
      <c r="B45" s="33" t="s">
        <v>9</v>
      </c>
      <c r="C45" s="33" t="s">
        <v>10</v>
      </c>
      <c r="D45" s="33" t="s">
        <v>361</v>
      </c>
      <c r="E45" s="37" t="s">
        <v>362</v>
      </c>
      <c r="F45" s="33" t="s">
        <v>39</v>
      </c>
      <c r="G45" s="33" t="s">
        <v>290</v>
      </c>
      <c r="H45" s="34" t="s">
        <v>40</v>
      </c>
    </row>
    <row r="46" spans="1:8" x14ac:dyDescent="0.25">
      <c r="A46" s="5" t="s">
        <v>129</v>
      </c>
      <c r="B46" s="5"/>
      <c r="C46" s="5"/>
      <c r="D46" s="5"/>
      <c r="E46" s="5"/>
      <c r="F46" s="97"/>
      <c r="G46" s="115"/>
      <c r="H46" s="2"/>
    </row>
    <row r="47" spans="1:8" x14ac:dyDescent="0.25">
      <c r="A47" s="5" t="s">
        <v>130</v>
      </c>
      <c r="B47" s="5"/>
      <c r="C47" s="5"/>
      <c r="D47" s="5"/>
      <c r="E47" s="5"/>
      <c r="F47" s="97"/>
      <c r="G47" s="115"/>
      <c r="H47" s="2"/>
    </row>
    <row r="48" spans="1:8" x14ac:dyDescent="0.25">
      <c r="A48" s="5" t="s">
        <v>131</v>
      </c>
      <c r="B48" s="5"/>
      <c r="C48" s="5"/>
      <c r="D48" s="5"/>
      <c r="E48" s="5"/>
      <c r="F48" s="97"/>
      <c r="G48" s="115"/>
      <c r="H48" s="2"/>
    </row>
    <row r="49" spans="1:8" x14ac:dyDescent="0.25">
      <c r="A49" s="5" t="s">
        <v>283</v>
      </c>
      <c r="B49" s="5"/>
      <c r="C49" s="5"/>
      <c r="D49" s="5"/>
      <c r="E49" s="5"/>
      <c r="F49" s="97"/>
      <c r="G49" s="115"/>
      <c r="H49" s="2"/>
    </row>
    <row r="50" spans="1:8" x14ac:dyDescent="0.25">
      <c r="A50" s="5" t="s">
        <v>284</v>
      </c>
      <c r="B50" s="5"/>
      <c r="C50" s="5"/>
      <c r="D50" s="5"/>
      <c r="E50" s="5"/>
      <c r="F50" s="97"/>
      <c r="G50" s="115"/>
      <c r="H50" s="2"/>
    </row>
    <row r="51" spans="1:8" x14ac:dyDescent="0.25">
      <c r="A51" s="5" t="s">
        <v>285</v>
      </c>
      <c r="B51" s="5"/>
      <c r="C51" s="5"/>
      <c r="D51" s="5"/>
      <c r="E51" s="5"/>
      <c r="F51" s="97"/>
      <c r="G51" s="115"/>
      <c r="H51" s="2"/>
    </row>
    <row r="52" spans="1:8" x14ac:dyDescent="0.25">
      <c r="A52" s="5" t="s">
        <v>286</v>
      </c>
      <c r="B52" s="5"/>
      <c r="C52" s="5"/>
      <c r="D52" s="5"/>
      <c r="E52" s="5"/>
      <c r="F52" s="97"/>
      <c r="G52" s="115"/>
      <c r="H52" s="2"/>
    </row>
    <row r="53" spans="1:8" x14ac:dyDescent="0.25">
      <c r="A53" s="5" t="s">
        <v>287</v>
      </c>
      <c r="B53" s="5"/>
      <c r="C53" s="5"/>
      <c r="D53" s="5"/>
      <c r="E53" s="5"/>
      <c r="F53" s="97"/>
      <c r="G53" s="115"/>
      <c r="H53" s="2"/>
    </row>
    <row r="54" spans="1:8" x14ac:dyDescent="0.25">
      <c r="A54" s="5" t="s">
        <v>288</v>
      </c>
      <c r="B54" s="5"/>
      <c r="C54" s="5"/>
      <c r="D54" s="5"/>
      <c r="E54" s="5"/>
      <c r="F54" s="97"/>
      <c r="G54" s="115"/>
      <c r="H54" s="2"/>
    </row>
    <row r="55" spans="1:8" x14ac:dyDescent="0.25">
      <c r="A55" s="5" t="s">
        <v>289</v>
      </c>
      <c r="B55" s="5"/>
      <c r="C55" s="5"/>
      <c r="D55" s="5"/>
      <c r="E55" s="5"/>
      <c r="F55" s="97"/>
      <c r="G55" s="115"/>
      <c r="H55" s="2"/>
    </row>
    <row r="56" spans="1:8" x14ac:dyDescent="0.25">
      <c r="F56" s="108"/>
      <c r="G56" s="36"/>
    </row>
    <row r="57" spans="1:8" x14ac:dyDescent="0.25">
      <c r="G57" s="35"/>
    </row>
    <row r="58" spans="1:8" x14ac:dyDescent="0.25">
      <c r="G58" s="35"/>
    </row>
    <row r="59" spans="1:8" x14ac:dyDescent="0.25">
      <c r="G59" s="36"/>
    </row>
    <row r="60" spans="1:8" x14ac:dyDescent="0.25">
      <c r="G60" s="36"/>
    </row>
    <row r="61" spans="1:8" x14ac:dyDescent="0.25">
      <c r="G61" s="36"/>
    </row>
    <row r="62" spans="1:8" x14ac:dyDescent="0.25">
      <c r="G62" s="36"/>
    </row>
    <row r="63" spans="1:8" ht="24" x14ac:dyDescent="0.25">
      <c r="A63" s="171" t="s">
        <v>13</v>
      </c>
      <c r="B63" s="172"/>
      <c r="C63" s="172"/>
      <c r="D63" s="172"/>
      <c r="E63" s="172"/>
      <c r="F63" s="172"/>
      <c r="G63" s="172"/>
      <c r="H63" s="172"/>
    </row>
    <row r="64" spans="1:8" ht="24" x14ac:dyDescent="0.25">
      <c r="A64" s="167" t="s">
        <v>159</v>
      </c>
      <c r="B64" s="168"/>
      <c r="C64" s="168"/>
      <c r="D64" s="168"/>
      <c r="E64" s="168"/>
      <c r="F64" s="168"/>
      <c r="G64" s="168"/>
      <c r="H64" s="168"/>
    </row>
    <row r="65" spans="1:8" ht="47.25" x14ac:dyDescent="0.25">
      <c r="A65" s="33" t="s">
        <v>8</v>
      </c>
      <c r="B65" s="33" t="s">
        <v>9</v>
      </c>
      <c r="C65" s="33" t="s">
        <v>10</v>
      </c>
      <c r="D65" s="33" t="s">
        <v>361</v>
      </c>
      <c r="E65" s="37" t="s">
        <v>362</v>
      </c>
      <c r="F65" s="33" t="s">
        <v>39</v>
      </c>
      <c r="G65" s="33" t="s">
        <v>273</v>
      </c>
      <c r="H65" s="34" t="s">
        <v>40</v>
      </c>
    </row>
    <row r="66" spans="1:8" ht="30" x14ac:dyDescent="0.25">
      <c r="A66" s="5" t="s">
        <v>117</v>
      </c>
      <c r="B66" s="5" t="s">
        <v>42</v>
      </c>
      <c r="C66" s="5" t="s">
        <v>44</v>
      </c>
      <c r="D66" s="5" t="s">
        <v>34</v>
      </c>
      <c r="E66" s="5" t="s">
        <v>269</v>
      </c>
      <c r="F66" s="97">
        <v>25</v>
      </c>
      <c r="G66" s="115">
        <v>46234</v>
      </c>
      <c r="H66" s="2" t="s">
        <v>43</v>
      </c>
    </row>
    <row r="67" spans="1:8" x14ac:dyDescent="0.25">
      <c r="A67" s="5" t="s">
        <v>119</v>
      </c>
      <c r="B67" s="5" t="s">
        <v>46</v>
      </c>
      <c r="C67" s="5" t="s">
        <v>49</v>
      </c>
      <c r="D67" s="5" t="s">
        <v>34</v>
      </c>
      <c r="E67" s="5" t="s">
        <v>269</v>
      </c>
      <c r="F67" s="97">
        <v>40</v>
      </c>
      <c r="G67" s="115">
        <v>46284</v>
      </c>
      <c r="H67" s="2" t="s">
        <v>47</v>
      </c>
    </row>
    <row r="68" spans="1:8" ht="30" x14ac:dyDescent="0.25">
      <c r="A68" s="5" t="s">
        <v>120</v>
      </c>
      <c r="B68" s="5" t="s">
        <v>46</v>
      </c>
      <c r="C68" s="5" t="s">
        <v>50</v>
      </c>
      <c r="D68" s="5" t="s">
        <v>360</v>
      </c>
      <c r="E68" s="5" t="s">
        <v>272</v>
      </c>
      <c r="F68" s="97">
        <v>50</v>
      </c>
      <c r="G68" s="115">
        <v>46289</v>
      </c>
      <c r="H68" s="2" t="s">
        <v>48</v>
      </c>
    </row>
    <row r="69" spans="1:8" ht="45" x14ac:dyDescent="0.25">
      <c r="A69" s="5" t="s">
        <v>133</v>
      </c>
      <c r="B69" s="5" t="s">
        <v>51</v>
      </c>
      <c r="C69" s="5" t="s">
        <v>294</v>
      </c>
      <c r="D69" s="5" t="s">
        <v>34</v>
      </c>
      <c r="E69" s="5" t="s">
        <v>291</v>
      </c>
      <c r="F69" s="97" t="s">
        <v>45</v>
      </c>
      <c r="G69" s="118">
        <v>47041</v>
      </c>
      <c r="H69" s="2"/>
    </row>
    <row r="70" spans="1:8" ht="30" x14ac:dyDescent="0.25">
      <c r="A70" s="5" t="s">
        <v>134</v>
      </c>
      <c r="B70" s="5" t="s">
        <v>53</v>
      </c>
      <c r="C70" s="5" t="s">
        <v>54</v>
      </c>
      <c r="D70" s="5" t="s">
        <v>360</v>
      </c>
      <c r="E70" s="5" t="s">
        <v>272</v>
      </c>
      <c r="F70" s="97"/>
      <c r="G70" s="115">
        <v>46323</v>
      </c>
      <c r="H70" s="2" t="s">
        <v>296</v>
      </c>
    </row>
    <row r="71" spans="1:8" ht="45" x14ac:dyDescent="0.25">
      <c r="A71" s="5" t="s">
        <v>135</v>
      </c>
      <c r="B71" s="3" t="s">
        <v>143</v>
      </c>
      <c r="C71" s="5" t="s">
        <v>295</v>
      </c>
      <c r="D71" s="5" t="s">
        <v>34</v>
      </c>
      <c r="E71" s="5" t="s">
        <v>291</v>
      </c>
      <c r="F71" s="97" t="s">
        <v>45</v>
      </c>
      <c r="G71" s="115">
        <v>46356</v>
      </c>
      <c r="H71" s="2"/>
    </row>
    <row r="72" spans="1:8" ht="30" x14ac:dyDescent="0.25">
      <c r="A72" s="5" t="s">
        <v>136</v>
      </c>
      <c r="B72" s="5" t="s">
        <v>52</v>
      </c>
      <c r="C72" s="5" t="s">
        <v>293</v>
      </c>
      <c r="D72" s="5" t="s">
        <v>34</v>
      </c>
      <c r="E72" s="5" t="s">
        <v>272</v>
      </c>
      <c r="F72" s="97">
        <v>18562</v>
      </c>
      <c r="G72" s="115">
        <v>46366</v>
      </c>
      <c r="H72" s="2" t="s">
        <v>292</v>
      </c>
    </row>
    <row r="73" spans="1:8" x14ac:dyDescent="0.25">
      <c r="G73" s="36"/>
    </row>
  </sheetData>
  <mergeCells count="12">
    <mergeCell ref="A1:H1"/>
    <mergeCell ref="A14:H14"/>
    <mergeCell ref="A29:H29"/>
    <mergeCell ref="A44:H44"/>
    <mergeCell ref="A64:H64"/>
    <mergeCell ref="A63:H63"/>
    <mergeCell ref="D3:H3"/>
    <mergeCell ref="D4:H4"/>
    <mergeCell ref="D5:H5"/>
    <mergeCell ref="D6:H6"/>
    <mergeCell ref="C8:H8"/>
    <mergeCell ref="C10:H10"/>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EBE6A8E8-7C59-4EA1-806C-60933A012950}">
          <x14:formula1>
            <xm:f>'(opties picklists)'!$B$8:$B$24</xm:f>
          </x14:formula1>
          <xm:sqref>C4:C6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9930B36A-2A69-4B7E-A038-0A1A0EEE6FF5}">
          <x14:formula1>
            <xm:f>'(opties picklists)'!$B$35:$B$40</xm:f>
          </x14:formula1>
          <xm:sqref>E16:E25 E31:E40 E46:E55 E66:E72</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EA46C9CC-0367-48BC-8701-6A8C4A83FCE5}">
          <x14:formula1>
            <xm:f>'(opties picklists)'!$B$27:$B$33</xm:f>
          </x14:formula1>
          <xm:sqref>D16:D25 D31:D40 D46:D55 D66:D72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93546-0C74-4009-AD4F-9EC96156AF7E}">
  <dimension ref="A1:G31"/>
  <sheetViews>
    <sheetView zoomScale="80" zoomScaleNormal="80" workbookViewId="0">
      <selection activeCell="Q22" sqref="Q22"/>
    </sheetView>
  </sheetViews>
  <sheetFormatPr defaultRowHeight="15" x14ac:dyDescent="0.25"/>
  <cols>
    <col min="1" max="1" width="8.7109375" customWidth="1"/>
    <col min="2" max="2" width="21.42578125" customWidth="1"/>
    <col min="3" max="3" width="34.28515625" customWidth="1"/>
    <col min="4" max="4" width="17.140625" customWidth="1"/>
    <col min="5" max="5" width="33.28515625" customWidth="1"/>
    <col min="6" max="6" width="20.140625" customWidth="1"/>
    <col min="7" max="7" width="16.5703125" customWidth="1"/>
  </cols>
  <sheetData>
    <row r="1" spans="1:7" ht="26.25" x14ac:dyDescent="0.4">
      <c r="A1" s="179" t="s">
        <v>106</v>
      </c>
      <c r="B1" s="179"/>
      <c r="C1" s="179"/>
      <c r="D1" s="179"/>
      <c r="E1" s="179"/>
      <c r="F1" s="179"/>
      <c r="G1" s="179"/>
    </row>
    <row r="3" spans="1:7" ht="60" x14ac:dyDescent="0.25">
      <c r="A3" s="15" t="s">
        <v>97</v>
      </c>
      <c r="B3" s="15" t="s">
        <v>297</v>
      </c>
      <c r="C3" s="15" t="s">
        <v>175</v>
      </c>
      <c r="D3" s="15" t="s">
        <v>11</v>
      </c>
      <c r="E3" s="15" t="s">
        <v>176</v>
      </c>
      <c r="F3" s="15" t="s">
        <v>14</v>
      </c>
      <c r="G3" s="12" t="s">
        <v>95</v>
      </c>
    </row>
    <row r="4" spans="1:7" x14ac:dyDescent="0.25">
      <c r="A4" s="102">
        <v>1</v>
      </c>
      <c r="B4" s="13"/>
      <c r="C4" s="13"/>
      <c r="D4" s="51"/>
      <c r="E4" s="51"/>
      <c r="F4" s="51"/>
      <c r="G4" s="52">
        <f t="shared" ref="G4:G13" si="0">D4+F4</f>
        <v>0</v>
      </c>
    </row>
    <row r="5" spans="1:7" x14ac:dyDescent="0.25">
      <c r="A5" s="102">
        <v>1</v>
      </c>
      <c r="B5" s="13"/>
      <c r="C5" s="13"/>
      <c r="D5" s="51"/>
      <c r="E5" s="51"/>
      <c r="F5" s="51"/>
      <c r="G5" s="52">
        <f t="shared" si="0"/>
        <v>0</v>
      </c>
    </row>
    <row r="6" spans="1:7" x14ac:dyDescent="0.25">
      <c r="A6" s="102">
        <v>1</v>
      </c>
      <c r="B6" s="13"/>
      <c r="C6" s="13"/>
      <c r="D6" s="51"/>
      <c r="E6" s="51"/>
      <c r="F6" s="51"/>
      <c r="G6" s="52">
        <f t="shared" si="0"/>
        <v>0</v>
      </c>
    </row>
    <row r="7" spans="1:7" x14ac:dyDescent="0.25">
      <c r="A7" s="102">
        <v>2</v>
      </c>
      <c r="B7" s="13"/>
      <c r="C7" s="13"/>
      <c r="D7" s="51"/>
      <c r="E7" s="51"/>
      <c r="F7" s="51"/>
      <c r="G7" s="52">
        <f t="shared" si="0"/>
        <v>0</v>
      </c>
    </row>
    <row r="8" spans="1:7" x14ac:dyDescent="0.25">
      <c r="A8" s="102">
        <v>2</v>
      </c>
      <c r="B8" s="13"/>
      <c r="C8" s="13"/>
      <c r="D8" s="51"/>
      <c r="E8" s="51"/>
      <c r="F8" s="51"/>
      <c r="G8" s="52">
        <f t="shared" si="0"/>
        <v>0</v>
      </c>
    </row>
    <row r="9" spans="1:7" x14ac:dyDescent="0.25">
      <c r="A9" s="102">
        <v>2</v>
      </c>
      <c r="B9" s="13"/>
      <c r="C9" s="13"/>
      <c r="D9" s="51"/>
      <c r="E9" s="51"/>
      <c r="F9" s="51"/>
      <c r="G9" s="52">
        <f t="shared" si="0"/>
        <v>0</v>
      </c>
    </row>
    <row r="10" spans="1:7" x14ac:dyDescent="0.25">
      <c r="A10" s="102">
        <v>3</v>
      </c>
      <c r="B10" s="13"/>
      <c r="C10" s="13"/>
      <c r="D10" s="51"/>
      <c r="E10" s="51"/>
      <c r="F10" s="51"/>
      <c r="G10" s="52">
        <f t="shared" si="0"/>
        <v>0</v>
      </c>
    </row>
    <row r="11" spans="1:7" x14ac:dyDescent="0.25">
      <c r="A11" s="102">
        <v>3</v>
      </c>
      <c r="B11" s="13"/>
      <c r="C11" s="13"/>
      <c r="D11" s="51"/>
      <c r="E11" s="51"/>
      <c r="F11" s="51"/>
      <c r="G11" s="52">
        <f t="shared" si="0"/>
        <v>0</v>
      </c>
    </row>
    <row r="12" spans="1:7" x14ac:dyDescent="0.25">
      <c r="A12" s="109">
        <v>3</v>
      </c>
      <c r="B12" s="13"/>
      <c r="C12" s="99"/>
      <c r="D12" s="53"/>
      <c r="E12" s="101"/>
      <c r="F12" s="101"/>
      <c r="G12" s="52">
        <f t="shared" si="0"/>
        <v>0</v>
      </c>
    </row>
    <row r="13" spans="1:7" x14ac:dyDescent="0.25">
      <c r="A13" s="17"/>
      <c r="B13" s="17"/>
      <c r="C13" s="17"/>
      <c r="D13" s="55">
        <f>D4+D5+D6+D7+D8+D9+D10+D11+D12</f>
        <v>0</v>
      </c>
      <c r="E13" s="100"/>
      <c r="F13" s="55">
        <f>F4+F5+F6+F7+F8+F9+F10+F11+F12</f>
        <v>0</v>
      </c>
      <c r="G13" s="55">
        <f t="shared" si="0"/>
        <v>0</v>
      </c>
    </row>
    <row r="14" spans="1:7" x14ac:dyDescent="0.25">
      <c r="A14" s="1"/>
      <c r="B14" s="1"/>
      <c r="C14" s="1"/>
      <c r="D14" s="1"/>
      <c r="E14" s="1"/>
      <c r="F14" s="1"/>
    </row>
    <row r="15" spans="1:7" x14ac:dyDescent="0.25">
      <c r="A15" s="1"/>
      <c r="B15" s="1"/>
      <c r="C15" s="10" t="s">
        <v>299</v>
      </c>
      <c r="D15" s="111" t="e">
        <f>D13/G13</f>
        <v>#DIV/0!</v>
      </c>
      <c r="E15" s="1"/>
      <c r="F15" s="111" t="e">
        <f>F13/G13</f>
        <v>#DIV/0!</v>
      </c>
      <c r="G15" s="105" t="e">
        <f>G13/G13</f>
        <v>#DIV/0!</v>
      </c>
    </row>
    <row r="16" spans="1:7" x14ac:dyDescent="0.25">
      <c r="A16" s="1"/>
      <c r="B16" s="1"/>
      <c r="C16" s="1"/>
      <c r="D16" s="1"/>
      <c r="E16" s="1"/>
      <c r="F16" s="1"/>
    </row>
    <row r="17" spans="1:7" s="16" customFormat="1" ht="21" x14ac:dyDescent="0.35">
      <c r="A17" s="180" t="s">
        <v>13</v>
      </c>
      <c r="B17" s="181"/>
      <c r="C17" s="181"/>
      <c r="D17" s="181"/>
      <c r="E17" s="181"/>
      <c r="F17" s="181"/>
      <c r="G17" s="181"/>
    </row>
    <row r="18" spans="1:7" s="16" customFormat="1" ht="60" x14ac:dyDescent="0.25">
      <c r="A18" s="15" t="s">
        <v>97</v>
      </c>
      <c r="B18" s="15" t="s">
        <v>96</v>
      </c>
      <c r="C18" s="15" t="s">
        <v>175</v>
      </c>
      <c r="D18" s="15" t="s">
        <v>11</v>
      </c>
      <c r="E18" s="15" t="s">
        <v>176</v>
      </c>
      <c r="F18" s="15" t="s">
        <v>14</v>
      </c>
      <c r="G18" s="15" t="s">
        <v>95</v>
      </c>
    </row>
    <row r="19" spans="1:7" s="16" customFormat="1" ht="45" x14ac:dyDescent="0.25">
      <c r="A19" s="102">
        <v>1</v>
      </c>
      <c r="B19" s="13" t="s">
        <v>98</v>
      </c>
      <c r="C19" s="14" t="s">
        <v>99</v>
      </c>
      <c r="D19" s="119">
        <v>1200</v>
      </c>
      <c r="E19" s="14" t="s">
        <v>174</v>
      </c>
      <c r="F19" s="52">
        <v>1000</v>
      </c>
      <c r="G19" s="52">
        <f t="shared" ref="G19:G24" si="1">D19+F19</f>
        <v>2200</v>
      </c>
    </row>
    <row r="20" spans="1:7" s="16" customFormat="1" ht="87" customHeight="1" x14ac:dyDescent="0.25">
      <c r="A20" s="102">
        <v>1</v>
      </c>
      <c r="B20" s="13" t="s">
        <v>100</v>
      </c>
      <c r="C20" s="13" t="s">
        <v>101</v>
      </c>
      <c r="D20" s="120">
        <f>D19/100*40</f>
        <v>480</v>
      </c>
      <c r="E20" s="57" t="s">
        <v>102</v>
      </c>
      <c r="F20" s="68">
        <v>4000</v>
      </c>
      <c r="G20" s="66">
        <f t="shared" si="1"/>
        <v>4480</v>
      </c>
    </row>
    <row r="21" spans="1:7" s="16" customFormat="1" x14ac:dyDescent="0.25">
      <c r="A21" s="102">
        <v>1</v>
      </c>
      <c r="B21" s="13" t="s">
        <v>298</v>
      </c>
      <c r="C21" s="13"/>
      <c r="D21" s="121">
        <v>0</v>
      </c>
      <c r="E21" s="53"/>
      <c r="F21" s="53">
        <v>0</v>
      </c>
      <c r="G21" s="52">
        <f t="shared" si="1"/>
        <v>0</v>
      </c>
    </row>
    <row r="22" spans="1:7" s="16" customFormat="1" ht="45" x14ac:dyDescent="0.25">
      <c r="A22" s="102">
        <v>2</v>
      </c>
      <c r="B22" s="13" t="s">
        <v>98</v>
      </c>
      <c r="C22" s="56" t="s">
        <v>103</v>
      </c>
      <c r="D22" s="122">
        <v>5800</v>
      </c>
      <c r="E22" s="69" t="s">
        <v>105</v>
      </c>
      <c r="F22" s="67">
        <v>500</v>
      </c>
      <c r="G22" s="52">
        <f t="shared" si="1"/>
        <v>6300</v>
      </c>
    </row>
    <row r="23" spans="1:7" s="16" customFormat="1" ht="57.95" customHeight="1" x14ac:dyDescent="0.25">
      <c r="A23" s="102">
        <v>2</v>
      </c>
      <c r="B23" s="13" t="s">
        <v>100</v>
      </c>
      <c r="C23" s="70" t="s">
        <v>104</v>
      </c>
      <c r="D23" s="122">
        <v>2000</v>
      </c>
      <c r="E23" s="67" t="s">
        <v>104</v>
      </c>
      <c r="F23" s="52">
        <v>2000</v>
      </c>
      <c r="G23" s="52">
        <f t="shared" si="1"/>
        <v>4000</v>
      </c>
    </row>
    <row r="24" spans="1:7" s="16" customFormat="1" x14ac:dyDescent="0.25">
      <c r="A24" s="102">
        <v>2</v>
      </c>
      <c r="B24" s="13" t="s">
        <v>298</v>
      </c>
      <c r="C24" s="13"/>
      <c r="D24" s="123">
        <v>0</v>
      </c>
      <c r="E24" s="57"/>
      <c r="F24" s="57">
        <v>0</v>
      </c>
      <c r="G24" s="66">
        <f t="shared" si="1"/>
        <v>0</v>
      </c>
    </row>
    <row r="25" spans="1:7" s="16" customFormat="1" x14ac:dyDescent="0.25">
      <c r="A25" s="110">
        <v>3</v>
      </c>
      <c r="B25" s="45"/>
      <c r="C25" s="45"/>
      <c r="D25" s="121"/>
      <c r="E25" s="53"/>
      <c r="F25" s="53"/>
      <c r="G25" s="54"/>
    </row>
    <row r="26" spans="1:7" s="16" customFormat="1" x14ac:dyDescent="0.25">
      <c r="A26" s="62">
        <v>3</v>
      </c>
      <c r="B26" s="2"/>
      <c r="C26" s="2"/>
      <c r="D26" s="122"/>
      <c r="E26" s="67"/>
      <c r="F26" s="67"/>
      <c r="G26" s="52"/>
    </row>
    <row r="27" spans="1:7" s="16" customFormat="1" x14ac:dyDescent="0.25">
      <c r="A27" s="62">
        <v>3</v>
      </c>
      <c r="B27" s="2"/>
      <c r="C27" s="2"/>
      <c r="D27" s="122"/>
      <c r="E27" s="67"/>
      <c r="F27" s="67"/>
      <c r="G27" s="52"/>
    </row>
    <row r="28" spans="1:7" x14ac:dyDescent="0.25">
      <c r="A28" s="17"/>
      <c r="B28" s="17"/>
      <c r="C28" s="17"/>
      <c r="D28" s="124">
        <f>SUM(D19:D27)</f>
        <v>9480</v>
      </c>
      <c r="E28" s="100"/>
      <c r="F28" s="55">
        <f>SUM(F19:F27)</f>
        <v>7500</v>
      </c>
      <c r="G28" s="55">
        <f>SUM(G19:G27)</f>
        <v>16980</v>
      </c>
    </row>
    <row r="29" spans="1:7" x14ac:dyDescent="0.25">
      <c r="A29" s="17"/>
      <c r="B29" s="17"/>
      <c r="C29" s="17"/>
      <c r="D29" s="125"/>
      <c r="E29" s="100"/>
      <c r="F29" s="100"/>
      <c r="G29" s="100"/>
    </row>
    <row r="30" spans="1:7" x14ac:dyDescent="0.25">
      <c r="A30" s="1"/>
      <c r="B30" s="1"/>
      <c r="C30" s="17" t="s">
        <v>299</v>
      </c>
      <c r="D30" s="103">
        <f>D28/G28</f>
        <v>0.55830388692579502</v>
      </c>
      <c r="E30" s="106"/>
      <c r="F30" s="104">
        <f>F28/G28</f>
        <v>0.44169611307420492</v>
      </c>
      <c r="G30" s="105">
        <f>G28/G28</f>
        <v>1</v>
      </c>
    </row>
    <row r="31" spans="1:7" x14ac:dyDescent="0.25">
      <c r="D31" s="71"/>
      <c r="E31" s="71"/>
    </row>
  </sheetData>
  <mergeCells count="2">
    <mergeCell ref="A1:G1"/>
    <mergeCell ref="A17:G17"/>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AE4F2E55-E5EF-476C-946F-71A05FD10E11}">
          <x14:formula1>
            <xm:f>'(opties picklists)'!$B$4:$B$6</xm:f>
          </x14:formula1>
          <xm:sqref>B19:B27 B4:B12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FD35-C45C-4512-ACF7-AC11E77B8ECD}">
  <dimension ref="A1:J78"/>
  <sheetViews>
    <sheetView topLeftCell="A51" zoomScale="70" zoomScaleNormal="70" workbookViewId="0">
      <selection activeCell="E17" sqref="E17"/>
    </sheetView>
  </sheetViews>
  <sheetFormatPr defaultColWidth="8.7109375" defaultRowHeight="15" x14ac:dyDescent="0.25"/>
  <cols>
    <col min="1" max="1" width="4.85546875" style="3" customWidth="1"/>
    <col min="2" max="2" width="39" style="3" customWidth="1"/>
    <col min="3" max="3" width="46.85546875" style="3" customWidth="1"/>
    <col min="4" max="4" width="26.28515625" style="3" customWidth="1"/>
    <col min="5" max="5" width="21.85546875" style="3" customWidth="1"/>
    <col min="6" max="6" width="23.5703125" style="3" customWidth="1"/>
    <col min="7" max="7" width="20.140625" style="3" customWidth="1"/>
    <col min="8" max="8" width="53.140625" style="1" customWidth="1"/>
    <col min="9" max="11" width="8.7109375" style="1"/>
    <col min="12" max="12" width="81.140625" style="1" customWidth="1"/>
    <col min="13" max="17" width="8.7109375" style="1"/>
    <col min="18" max="18" width="12.28515625" style="1" customWidth="1"/>
    <col min="19" max="16384" width="8.7109375" style="1"/>
  </cols>
  <sheetData>
    <row r="1" spans="1:10" ht="26.25" x14ac:dyDescent="0.25">
      <c r="A1" s="165" t="s">
        <v>64</v>
      </c>
      <c r="B1" s="166"/>
      <c r="C1" s="166"/>
      <c r="D1" s="166"/>
      <c r="E1" s="166"/>
      <c r="F1" s="166"/>
      <c r="G1" s="166"/>
      <c r="H1" s="166"/>
    </row>
    <row r="2" spans="1:10" s="40" customFormat="1" ht="15.75" x14ac:dyDescent="0.25">
      <c r="A2" s="38"/>
      <c r="B2" s="39"/>
      <c r="C2" s="39"/>
      <c r="D2" s="39"/>
      <c r="E2" s="39"/>
      <c r="F2" s="39"/>
      <c r="G2" s="39"/>
      <c r="H2" s="39"/>
    </row>
    <row r="3" spans="1:10" s="40" customFormat="1" ht="47.25" x14ac:dyDescent="0.25">
      <c r="A3" s="38">
        <v>1</v>
      </c>
      <c r="B3" s="39" t="s">
        <v>65</v>
      </c>
      <c r="C3" s="42" t="s">
        <v>300</v>
      </c>
      <c r="D3" s="173" t="s">
        <v>60</v>
      </c>
      <c r="E3" s="174"/>
      <c r="F3" s="174"/>
      <c r="G3" s="174"/>
      <c r="H3" s="174"/>
      <c r="J3"/>
    </row>
    <row r="4" spans="1:10" s="40" customFormat="1" ht="15.75" x14ac:dyDescent="0.25">
      <c r="A4" s="38"/>
      <c r="B4" s="41" t="s">
        <v>57</v>
      </c>
      <c r="C4" s="89"/>
      <c r="D4" s="175"/>
      <c r="E4" s="174"/>
      <c r="F4" s="174"/>
      <c r="G4" s="174"/>
      <c r="H4" s="174"/>
      <c r="J4"/>
    </row>
    <row r="5" spans="1:10" s="40" customFormat="1" ht="15.75" x14ac:dyDescent="0.25">
      <c r="A5" s="38"/>
      <c r="B5" s="41" t="s">
        <v>58</v>
      </c>
      <c r="C5" s="89"/>
      <c r="D5" s="175"/>
      <c r="E5" s="174"/>
      <c r="F5" s="174"/>
      <c r="G5" s="174"/>
      <c r="H5" s="174"/>
      <c r="J5"/>
    </row>
    <row r="6" spans="1:10" s="40" customFormat="1" ht="15.75" x14ac:dyDescent="0.25">
      <c r="A6" s="38"/>
      <c r="B6" s="41" t="s">
        <v>59</v>
      </c>
      <c r="C6" s="113"/>
      <c r="D6" s="176"/>
      <c r="E6" s="177"/>
      <c r="F6" s="177"/>
      <c r="G6" s="177"/>
      <c r="H6" s="177"/>
      <c r="J6"/>
    </row>
    <row r="7" spans="1:10" s="40" customFormat="1" ht="15.75" x14ac:dyDescent="0.25">
      <c r="A7" s="38"/>
      <c r="B7" s="39"/>
      <c r="C7" s="60"/>
      <c r="D7" s="60"/>
      <c r="E7" s="60"/>
      <c r="F7" s="60"/>
      <c r="G7" s="60"/>
      <c r="H7" s="60"/>
      <c r="J7"/>
    </row>
    <row r="8" spans="1:10" s="40" customFormat="1" ht="63" x14ac:dyDescent="0.25">
      <c r="A8" s="38">
        <v>2</v>
      </c>
      <c r="B8" s="39" t="s">
        <v>68</v>
      </c>
      <c r="C8" s="178"/>
      <c r="D8" s="163"/>
      <c r="E8" s="163"/>
      <c r="F8" s="163"/>
      <c r="G8" s="163"/>
      <c r="H8" s="163"/>
      <c r="J8"/>
    </row>
    <row r="9" spans="1:10" s="40" customFormat="1" ht="15.75" x14ac:dyDescent="0.25">
      <c r="A9" s="38"/>
      <c r="B9" s="39"/>
      <c r="C9" s="39"/>
      <c r="D9" s="39"/>
      <c r="E9" s="39"/>
      <c r="F9" s="39"/>
      <c r="G9" s="39"/>
      <c r="H9" s="39"/>
      <c r="J9"/>
    </row>
    <row r="10" spans="1:10" s="40" customFormat="1" ht="47.25" x14ac:dyDescent="0.25">
      <c r="A10" s="38">
        <v>3</v>
      </c>
      <c r="B10" s="39" t="s">
        <v>69</v>
      </c>
      <c r="C10" s="178"/>
      <c r="D10" s="163"/>
      <c r="E10" s="163"/>
      <c r="F10" s="163"/>
      <c r="G10" s="163"/>
      <c r="H10" s="163"/>
      <c r="J10"/>
    </row>
    <row r="11" spans="1:10" s="40" customFormat="1" ht="15.75" x14ac:dyDescent="0.25">
      <c r="A11" s="38"/>
      <c r="B11" s="39"/>
      <c r="C11" s="39"/>
      <c r="D11" s="39"/>
      <c r="E11" s="39"/>
      <c r="F11" s="39"/>
      <c r="G11" s="39"/>
      <c r="H11" s="39"/>
      <c r="J11"/>
    </row>
    <row r="12" spans="1:10" s="40" customFormat="1" ht="63" x14ac:dyDescent="0.25">
      <c r="A12" s="38">
        <v>4</v>
      </c>
      <c r="B12" s="39" t="s">
        <v>70</v>
      </c>
      <c r="C12" s="178"/>
      <c r="D12" s="163"/>
      <c r="E12" s="163"/>
      <c r="F12" s="163"/>
      <c r="G12" s="163"/>
      <c r="H12" s="163"/>
      <c r="J12"/>
    </row>
    <row r="13" spans="1:10" s="40" customFormat="1" ht="15.75" x14ac:dyDescent="0.25">
      <c r="A13" s="38"/>
      <c r="B13" s="39"/>
      <c r="C13" s="39"/>
      <c r="D13" s="39"/>
      <c r="E13" s="39"/>
      <c r="F13" s="39"/>
      <c r="G13" s="39"/>
      <c r="H13" s="39"/>
      <c r="J13"/>
    </row>
    <row r="14" spans="1:10" s="40" customFormat="1" ht="15.75" x14ac:dyDescent="0.25">
      <c r="A14" s="38"/>
      <c r="B14" s="39"/>
      <c r="C14" s="39"/>
      <c r="D14" s="39"/>
      <c r="E14" s="39"/>
      <c r="F14" s="39"/>
      <c r="G14" s="39"/>
      <c r="H14" s="39"/>
      <c r="J14"/>
    </row>
    <row r="15" spans="1:10" ht="24" x14ac:dyDescent="0.25">
      <c r="A15" s="167" t="s">
        <v>301</v>
      </c>
      <c r="B15" s="168"/>
      <c r="C15" s="168"/>
      <c r="D15" s="168"/>
      <c r="E15" s="168"/>
      <c r="F15" s="168"/>
      <c r="G15" s="168"/>
      <c r="H15" s="168"/>
      <c r="J15"/>
    </row>
    <row r="16" spans="1:10" ht="47.25" x14ac:dyDescent="0.25">
      <c r="A16" s="33" t="s">
        <v>8</v>
      </c>
      <c r="B16" s="33" t="s">
        <v>9</v>
      </c>
      <c r="C16" s="33" t="s">
        <v>10</v>
      </c>
      <c r="D16" s="33" t="s">
        <v>364</v>
      </c>
      <c r="E16" s="37" t="s">
        <v>363</v>
      </c>
      <c r="F16" s="33" t="s">
        <v>39</v>
      </c>
      <c r="G16" s="33" t="s">
        <v>290</v>
      </c>
      <c r="H16" s="34" t="s">
        <v>71</v>
      </c>
      <c r="J16"/>
    </row>
    <row r="17" spans="1:10" x14ac:dyDescent="0.25">
      <c r="A17" s="5" t="s">
        <v>117</v>
      </c>
      <c r="B17" s="5"/>
      <c r="C17" s="5"/>
      <c r="D17" s="5"/>
      <c r="E17" s="5"/>
      <c r="F17" s="97"/>
      <c r="G17" s="115"/>
      <c r="H17" s="2"/>
      <c r="J17"/>
    </row>
    <row r="18" spans="1:10" x14ac:dyDescent="0.25">
      <c r="A18" s="5" t="s">
        <v>119</v>
      </c>
      <c r="B18" s="5"/>
      <c r="C18" s="5"/>
      <c r="D18" s="5"/>
      <c r="E18" s="5"/>
      <c r="F18" s="97"/>
      <c r="G18" s="115"/>
      <c r="H18" s="2"/>
      <c r="J18"/>
    </row>
    <row r="19" spans="1:10" x14ac:dyDescent="0.25">
      <c r="A19" s="5" t="s">
        <v>120</v>
      </c>
      <c r="B19" s="5"/>
      <c r="C19" s="5"/>
      <c r="D19" s="5"/>
      <c r="E19" s="5"/>
      <c r="F19" s="97"/>
      <c r="G19" s="115"/>
      <c r="H19" s="2"/>
      <c r="J19"/>
    </row>
    <row r="20" spans="1:10" x14ac:dyDescent="0.25">
      <c r="A20" s="5" t="s">
        <v>133</v>
      </c>
      <c r="B20" s="5"/>
      <c r="C20" s="5"/>
      <c r="D20" s="5"/>
      <c r="E20" s="5"/>
      <c r="F20" s="97"/>
      <c r="G20" s="115"/>
      <c r="H20" s="2"/>
    </row>
    <row r="21" spans="1:10" x14ac:dyDescent="0.25">
      <c r="A21" s="5" t="s">
        <v>134</v>
      </c>
      <c r="B21" s="5"/>
      <c r="C21" s="5"/>
      <c r="D21" s="5"/>
      <c r="E21" s="5"/>
      <c r="F21" s="97"/>
      <c r="G21" s="115"/>
      <c r="H21" s="2"/>
    </row>
    <row r="22" spans="1:10" x14ac:dyDescent="0.25">
      <c r="A22" s="5" t="s">
        <v>135</v>
      </c>
      <c r="B22" s="5"/>
      <c r="C22" s="5"/>
      <c r="D22" s="5"/>
      <c r="E22" s="5"/>
      <c r="F22" s="97"/>
      <c r="G22" s="115"/>
      <c r="H22" s="2"/>
    </row>
    <row r="23" spans="1:10" x14ac:dyDescent="0.25">
      <c r="A23" s="5" t="s">
        <v>136</v>
      </c>
      <c r="B23" s="5"/>
      <c r="C23" s="5"/>
      <c r="D23" s="5"/>
      <c r="E23" s="5"/>
      <c r="F23" s="97"/>
      <c r="G23" s="115"/>
      <c r="H23" s="2"/>
    </row>
    <row r="24" spans="1:10" x14ac:dyDescent="0.25">
      <c r="A24" s="5" t="s">
        <v>160</v>
      </c>
      <c r="B24" s="5"/>
      <c r="C24" s="5"/>
      <c r="D24" s="5"/>
      <c r="E24" s="5"/>
      <c r="F24" s="97"/>
      <c r="G24" s="115"/>
      <c r="H24" s="2"/>
    </row>
    <row r="25" spans="1:10" x14ac:dyDescent="0.25">
      <c r="A25" s="5" t="s">
        <v>161</v>
      </c>
      <c r="B25" s="5"/>
      <c r="C25" s="5"/>
      <c r="D25" s="5"/>
      <c r="E25" s="5"/>
      <c r="F25" s="97"/>
      <c r="G25" s="115"/>
      <c r="H25" s="2"/>
    </row>
    <row r="26" spans="1:10" ht="30" x14ac:dyDescent="0.25">
      <c r="A26" s="5" t="s">
        <v>266</v>
      </c>
      <c r="B26" s="5"/>
      <c r="C26" s="5"/>
      <c r="D26" s="5"/>
      <c r="E26" s="5"/>
      <c r="F26" s="97"/>
      <c r="G26" s="115"/>
      <c r="H26" s="2"/>
    </row>
    <row r="27" spans="1:10" x14ac:dyDescent="0.25">
      <c r="G27" s="36"/>
    </row>
    <row r="28" spans="1:10" x14ac:dyDescent="0.25">
      <c r="G28" s="35"/>
    </row>
    <row r="29" spans="1:10" x14ac:dyDescent="0.25">
      <c r="G29" s="35"/>
    </row>
    <row r="30" spans="1:10" ht="23.45" customHeight="1" x14ac:dyDescent="0.25">
      <c r="A30" s="169" t="s">
        <v>281</v>
      </c>
      <c r="B30" s="170"/>
      <c r="C30" s="170"/>
      <c r="D30" s="170"/>
      <c r="E30" s="170"/>
      <c r="F30" s="170"/>
      <c r="G30" s="170"/>
      <c r="H30" s="170"/>
    </row>
    <row r="31" spans="1:10" ht="47.25" x14ac:dyDescent="0.25">
      <c r="A31" s="33" t="s">
        <v>8</v>
      </c>
      <c r="B31" s="33" t="s">
        <v>9</v>
      </c>
      <c r="C31" s="33" t="s">
        <v>10</v>
      </c>
      <c r="D31" s="33" t="s">
        <v>364</v>
      </c>
      <c r="E31" s="37" t="s">
        <v>363</v>
      </c>
      <c r="F31" s="33" t="s">
        <v>39</v>
      </c>
      <c r="G31" s="33" t="s">
        <v>290</v>
      </c>
      <c r="H31" s="34" t="s">
        <v>71</v>
      </c>
    </row>
    <row r="32" spans="1:10" x14ac:dyDescent="0.25">
      <c r="A32" s="5" t="s">
        <v>118</v>
      </c>
      <c r="B32" s="5"/>
      <c r="C32" s="5"/>
      <c r="D32" s="5"/>
      <c r="E32" s="5"/>
      <c r="F32" s="97"/>
      <c r="G32" s="115"/>
      <c r="H32" s="2"/>
    </row>
    <row r="33" spans="1:8" x14ac:dyDescent="0.25">
      <c r="A33" s="5" t="s">
        <v>121</v>
      </c>
      <c r="B33" s="5"/>
      <c r="C33" s="5"/>
      <c r="D33" s="5"/>
      <c r="E33" s="5"/>
      <c r="F33" s="97"/>
      <c r="G33" s="115"/>
      <c r="H33" s="2"/>
    </row>
    <row r="34" spans="1:8" x14ac:dyDescent="0.25">
      <c r="A34" s="5" t="s">
        <v>127</v>
      </c>
      <c r="B34" s="5"/>
      <c r="C34" s="5"/>
      <c r="D34" s="5"/>
      <c r="E34" s="5"/>
      <c r="F34" s="97"/>
      <c r="G34" s="115"/>
      <c r="H34" s="2"/>
    </row>
    <row r="35" spans="1:8" x14ac:dyDescent="0.25">
      <c r="A35" s="5" t="s">
        <v>274</v>
      </c>
      <c r="B35" s="5"/>
      <c r="C35" s="5"/>
      <c r="D35" s="5"/>
      <c r="E35" s="5"/>
      <c r="F35" s="97"/>
      <c r="G35" s="115"/>
      <c r="H35" s="2"/>
    </row>
    <row r="36" spans="1:8" x14ac:dyDescent="0.25">
      <c r="A36" s="5" t="s">
        <v>275</v>
      </c>
      <c r="B36" s="5"/>
      <c r="C36" s="5"/>
      <c r="D36" s="5"/>
      <c r="E36" s="5"/>
      <c r="F36" s="97"/>
      <c r="G36" s="115"/>
      <c r="H36" s="2"/>
    </row>
    <row r="37" spans="1:8" x14ac:dyDescent="0.25">
      <c r="A37" s="5" t="s">
        <v>276</v>
      </c>
      <c r="B37" s="5"/>
      <c r="C37" s="5"/>
      <c r="D37" s="5"/>
      <c r="E37" s="5"/>
      <c r="F37" s="97"/>
      <c r="G37" s="115"/>
      <c r="H37" s="2"/>
    </row>
    <row r="38" spans="1:8" x14ac:dyDescent="0.25">
      <c r="A38" s="5" t="s">
        <v>277</v>
      </c>
      <c r="B38" s="5"/>
      <c r="C38" s="5"/>
      <c r="D38" s="5"/>
      <c r="E38" s="5"/>
      <c r="F38" s="97"/>
      <c r="G38" s="115"/>
      <c r="H38" s="2"/>
    </row>
    <row r="39" spans="1:8" x14ac:dyDescent="0.25">
      <c r="A39" s="5" t="s">
        <v>278</v>
      </c>
      <c r="B39" s="5"/>
      <c r="C39" s="5"/>
      <c r="D39" s="5"/>
      <c r="E39" s="5"/>
      <c r="F39" s="97"/>
      <c r="G39" s="115"/>
      <c r="H39" s="2"/>
    </row>
    <row r="40" spans="1:8" x14ac:dyDescent="0.25">
      <c r="A40" s="5" t="s">
        <v>279</v>
      </c>
      <c r="B40" s="5"/>
      <c r="C40" s="5"/>
      <c r="D40" s="5"/>
      <c r="E40" s="5"/>
      <c r="F40" s="97"/>
      <c r="G40" s="115"/>
      <c r="H40" s="2"/>
    </row>
    <row r="41" spans="1:8" x14ac:dyDescent="0.25">
      <c r="A41" s="5" t="s">
        <v>280</v>
      </c>
      <c r="B41" s="5"/>
      <c r="C41" s="5"/>
      <c r="D41" s="5"/>
      <c r="E41" s="5"/>
      <c r="F41" s="97"/>
      <c r="G41" s="115"/>
      <c r="H41" s="2"/>
    </row>
    <row r="42" spans="1:8" x14ac:dyDescent="0.25">
      <c r="G42" s="36"/>
    </row>
    <row r="43" spans="1:8" x14ac:dyDescent="0.25">
      <c r="G43" s="35"/>
    </row>
    <row r="44" spans="1:8" x14ac:dyDescent="0.25">
      <c r="G44" s="35"/>
    </row>
    <row r="45" spans="1:8" ht="23.45" customHeight="1" x14ac:dyDescent="0.25">
      <c r="A45" s="169" t="s">
        <v>282</v>
      </c>
      <c r="B45" s="170"/>
      <c r="C45" s="170"/>
      <c r="D45" s="170"/>
      <c r="E45" s="170"/>
      <c r="F45" s="170"/>
      <c r="G45" s="170"/>
      <c r="H45" s="170"/>
    </row>
    <row r="46" spans="1:8" ht="47.25" x14ac:dyDescent="0.25">
      <c r="A46" s="33" t="s">
        <v>8</v>
      </c>
      <c r="B46" s="33" t="s">
        <v>9</v>
      </c>
      <c r="C46" s="33" t="s">
        <v>10</v>
      </c>
      <c r="D46" s="33" t="s">
        <v>364</v>
      </c>
      <c r="E46" s="37" t="s">
        <v>363</v>
      </c>
      <c r="F46" s="33" t="s">
        <v>39</v>
      </c>
      <c r="G46" s="33" t="s">
        <v>290</v>
      </c>
      <c r="H46" s="34" t="s">
        <v>71</v>
      </c>
    </row>
    <row r="47" spans="1:8" x14ac:dyDescent="0.25">
      <c r="A47" s="5" t="s">
        <v>129</v>
      </c>
      <c r="B47" s="5"/>
      <c r="C47" s="5"/>
      <c r="D47" s="5"/>
      <c r="E47" s="5"/>
      <c r="F47" s="97"/>
      <c r="G47" s="115"/>
      <c r="H47" s="2"/>
    </row>
    <row r="48" spans="1:8" x14ac:dyDescent="0.25">
      <c r="A48" s="5" t="s">
        <v>130</v>
      </c>
      <c r="B48" s="5"/>
      <c r="C48" s="5"/>
      <c r="D48" s="5"/>
      <c r="E48" s="5"/>
      <c r="F48" s="97"/>
      <c r="G48" s="115"/>
      <c r="H48" s="2"/>
    </row>
    <row r="49" spans="1:8" x14ac:dyDescent="0.25">
      <c r="A49" s="5" t="s">
        <v>131</v>
      </c>
      <c r="B49" s="5"/>
      <c r="C49" s="5"/>
      <c r="D49" s="5"/>
      <c r="E49" s="5"/>
      <c r="F49" s="97"/>
      <c r="G49" s="115"/>
      <c r="H49" s="2"/>
    </row>
    <row r="50" spans="1:8" x14ac:dyDescent="0.25">
      <c r="A50" s="5" t="s">
        <v>283</v>
      </c>
      <c r="B50" s="5"/>
      <c r="C50" s="5"/>
      <c r="D50" s="5"/>
      <c r="E50" s="5"/>
      <c r="F50" s="97"/>
      <c r="G50" s="115"/>
      <c r="H50" s="2"/>
    </row>
    <row r="51" spans="1:8" x14ac:dyDescent="0.25">
      <c r="A51" s="5" t="s">
        <v>284</v>
      </c>
      <c r="B51" s="5"/>
      <c r="C51" s="5"/>
      <c r="D51" s="5"/>
      <c r="E51" s="5"/>
      <c r="F51" s="97"/>
      <c r="G51" s="115"/>
      <c r="H51" s="2"/>
    </row>
    <row r="52" spans="1:8" x14ac:dyDescent="0.25">
      <c r="A52" s="5" t="s">
        <v>285</v>
      </c>
      <c r="B52" s="5"/>
      <c r="C52" s="5"/>
      <c r="D52" s="5"/>
      <c r="E52" s="5"/>
      <c r="F52" s="97"/>
      <c r="G52" s="115"/>
      <c r="H52" s="2"/>
    </row>
    <row r="53" spans="1:8" x14ac:dyDescent="0.25">
      <c r="A53" s="5" t="s">
        <v>286</v>
      </c>
      <c r="B53" s="5"/>
      <c r="C53" s="5"/>
      <c r="D53" s="5"/>
      <c r="E53" s="5"/>
      <c r="F53" s="97"/>
      <c r="G53" s="115"/>
      <c r="H53" s="2"/>
    </row>
    <row r="54" spans="1:8" x14ac:dyDescent="0.25">
      <c r="A54" s="5" t="s">
        <v>287</v>
      </c>
      <c r="B54" s="5"/>
      <c r="C54" s="5"/>
      <c r="D54" s="5"/>
      <c r="E54" s="5"/>
      <c r="F54" s="97"/>
      <c r="G54" s="115"/>
      <c r="H54" s="2"/>
    </row>
    <row r="55" spans="1:8" x14ac:dyDescent="0.25">
      <c r="A55" s="5" t="s">
        <v>288</v>
      </c>
      <c r="B55" s="5"/>
      <c r="C55" s="5"/>
      <c r="D55" s="5"/>
      <c r="E55" s="5"/>
      <c r="F55" s="97"/>
      <c r="G55" s="115"/>
      <c r="H55" s="2"/>
    </row>
    <row r="56" spans="1:8" x14ac:dyDescent="0.25">
      <c r="A56" s="5" t="s">
        <v>302</v>
      </c>
      <c r="B56" s="5"/>
      <c r="C56" s="5"/>
      <c r="D56" s="5"/>
      <c r="E56" s="5"/>
      <c r="F56" s="97"/>
      <c r="G56" s="115"/>
      <c r="H56" s="2"/>
    </row>
    <row r="57" spans="1:8" x14ac:dyDescent="0.25">
      <c r="G57" s="36"/>
    </row>
    <row r="58" spans="1:8" x14ac:dyDescent="0.25">
      <c r="G58" s="35"/>
    </row>
    <row r="59" spans="1:8" x14ac:dyDescent="0.25">
      <c r="G59" s="35"/>
    </row>
    <row r="60" spans="1:8" x14ac:dyDescent="0.25">
      <c r="G60" s="36"/>
    </row>
    <row r="61" spans="1:8" x14ac:dyDescent="0.25">
      <c r="G61" s="36"/>
    </row>
    <row r="62" spans="1:8" x14ac:dyDescent="0.25">
      <c r="G62" s="36"/>
    </row>
    <row r="63" spans="1:8" x14ac:dyDescent="0.25">
      <c r="G63" s="36"/>
    </row>
    <row r="64" spans="1:8" x14ac:dyDescent="0.25">
      <c r="G64" s="36"/>
    </row>
    <row r="65" spans="1:8" ht="24" x14ac:dyDescent="0.25">
      <c r="A65" s="171" t="s">
        <v>13</v>
      </c>
      <c r="B65" s="172"/>
      <c r="C65" s="172"/>
      <c r="D65" s="172"/>
      <c r="E65" s="172"/>
      <c r="F65" s="172"/>
      <c r="G65" s="172"/>
      <c r="H65" s="172"/>
    </row>
    <row r="66" spans="1:8" ht="24" x14ac:dyDescent="0.25">
      <c r="A66" s="167" t="s">
        <v>158</v>
      </c>
      <c r="B66" s="168"/>
      <c r="C66" s="168"/>
      <c r="D66" s="168"/>
      <c r="E66" s="168"/>
      <c r="F66" s="168"/>
      <c r="G66" s="168"/>
      <c r="H66" s="168"/>
    </row>
    <row r="67" spans="1:8" ht="47.25" x14ac:dyDescent="0.25">
      <c r="A67" s="33" t="s">
        <v>8</v>
      </c>
      <c r="B67" s="33" t="s">
        <v>9</v>
      </c>
      <c r="C67" s="33" t="s">
        <v>10</v>
      </c>
      <c r="D67" s="33" t="s">
        <v>364</v>
      </c>
      <c r="E67" s="37" t="s">
        <v>363</v>
      </c>
      <c r="F67" s="33" t="s">
        <v>39</v>
      </c>
      <c r="G67" s="33" t="s">
        <v>290</v>
      </c>
      <c r="H67" s="34" t="s">
        <v>40</v>
      </c>
    </row>
    <row r="68" spans="1:8" ht="30" x14ac:dyDescent="0.25">
      <c r="A68" s="5" t="s">
        <v>117</v>
      </c>
      <c r="B68" s="5" t="s">
        <v>73</v>
      </c>
      <c r="C68" s="5" t="s">
        <v>75</v>
      </c>
      <c r="D68" s="5" t="s">
        <v>351</v>
      </c>
      <c r="E68" s="5" t="s">
        <v>269</v>
      </c>
      <c r="F68" s="97">
        <v>15</v>
      </c>
      <c r="G68" s="115">
        <v>46105</v>
      </c>
      <c r="H68" s="2" t="s">
        <v>76</v>
      </c>
    </row>
    <row r="69" spans="1:8" ht="30" x14ac:dyDescent="0.25">
      <c r="A69" s="5" t="s">
        <v>119</v>
      </c>
      <c r="B69" s="5" t="s">
        <v>74</v>
      </c>
      <c r="C69" s="5" t="s">
        <v>75</v>
      </c>
      <c r="D69" s="5" t="s">
        <v>351</v>
      </c>
      <c r="E69" s="5" t="s">
        <v>269</v>
      </c>
      <c r="F69" s="97">
        <v>15</v>
      </c>
      <c r="G69" s="115">
        <v>46127</v>
      </c>
      <c r="H69" s="2" t="s">
        <v>76</v>
      </c>
    </row>
    <row r="70" spans="1:8" ht="30" x14ac:dyDescent="0.25">
      <c r="A70" s="5" t="s">
        <v>120</v>
      </c>
      <c r="B70" s="5" t="s">
        <v>77</v>
      </c>
      <c r="C70" s="5" t="s">
        <v>78</v>
      </c>
      <c r="D70" s="5" t="s">
        <v>340</v>
      </c>
      <c r="E70" s="5" t="s">
        <v>272</v>
      </c>
      <c r="F70" s="97">
        <v>350</v>
      </c>
      <c r="G70" s="115">
        <v>46142</v>
      </c>
      <c r="H70" s="2" t="s">
        <v>305</v>
      </c>
    </row>
    <row r="71" spans="1:8" ht="30" x14ac:dyDescent="0.25">
      <c r="A71" s="5" t="s">
        <v>133</v>
      </c>
      <c r="B71" s="5" t="s">
        <v>82</v>
      </c>
      <c r="C71" s="5" t="s">
        <v>79</v>
      </c>
      <c r="D71" s="5" t="s">
        <v>340</v>
      </c>
      <c r="E71" s="5" t="s">
        <v>272</v>
      </c>
      <c r="F71" s="97">
        <v>450</v>
      </c>
      <c r="G71" s="115">
        <v>46142</v>
      </c>
      <c r="H71" s="2" t="s">
        <v>306</v>
      </c>
    </row>
    <row r="72" spans="1:8" ht="30" x14ac:dyDescent="0.25">
      <c r="A72" s="5" t="s">
        <v>134</v>
      </c>
      <c r="B72" s="5" t="s">
        <v>80</v>
      </c>
      <c r="C72" s="5" t="s">
        <v>88</v>
      </c>
      <c r="D72" s="5" t="s">
        <v>340</v>
      </c>
      <c r="E72" s="5" t="s">
        <v>272</v>
      </c>
      <c r="F72" s="97">
        <v>350</v>
      </c>
      <c r="G72" s="115">
        <v>46173</v>
      </c>
      <c r="H72" s="2" t="s">
        <v>307</v>
      </c>
    </row>
    <row r="73" spans="1:8" ht="30" x14ac:dyDescent="0.25">
      <c r="A73" s="5" t="s">
        <v>135</v>
      </c>
      <c r="B73" s="5" t="s">
        <v>83</v>
      </c>
      <c r="C73" s="5" t="s">
        <v>89</v>
      </c>
      <c r="D73" s="5" t="s">
        <v>340</v>
      </c>
      <c r="E73" s="5" t="s">
        <v>272</v>
      </c>
      <c r="F73" s="97">
        <v>450</v>
      </c>
      <c r="G73" s="115">
        <v>46173</v>
      </c>
      <c r="H73" s="2" t="s">
        <v>307</v>
      </c>
    </row>
    <row r="74" spans="1:8" ht="30" x14ac:dyDescent="0.25">
      <c r="A74" s="5" t="s">
        <v>136</v>
      </c>
      <c r="B74" s="5" t="s">
        <v>84</v>
      </c>
      <c r="C74" s="5" t="s">
        <v>90</v>
      </c>
      <c r="D74" s="5" t="s">
        <v>340</v>
      </c>
      <c r="E74" s="5" t="s">
        <v>272</v>
      </c>
      <c r="F74" s="97">
        <v>150</v>
      </c>
      <c r="G74" s="115">
        <v>46234</v>
      </c>
      <c r="H74" s="2" t="s">
        <v>92</v>
      </c>
    </row>
    <row r="75" spans="1:8" ht="30" x14ac:dyDescent="0.25">
      <c r="A75" s="5" t="s">
        <v>160</v>
      </c>
      <c r="B75" s="5" t="s">
        <v>85</v>
      </c>
      <c r="C75" s="5" t="s">
        <v>91</v>
      </c>
      <c r="D75" s="5" t="s">
        <v>340</v>
      </c>
      <c r="E75" s="5" t="s">
        <v>272</v>
      </c>
      <c r="F75" s="97">
        <v>150</v>
      </c>
      <c r="G75" s="115">
        <v>46234</v>
      </c>
      <c r="H75" s="2" t="s">
        <v>92</v>
      </c>
    </row>
    <row r="76" spans="1:8" ht="45" x14ac:dyDescent="0.25">
      <c r="A76" s="5" t="s">
        <v>161</v>
      </c>
      <c r="B76" s="5" t="s">
        <v>304</v>
      </c>
      <c r="C76" s="5" t="s">
        <v>93</v>
      </c>
      <c r="D76" s="5" t="s">
        <v>340</v>
      </c>
      <c r="E76" s="5" t="s">
        <v>269</v>
      </c>
      <c r="F76" s="97">
        <v>10</v>
      </c>
      <c r="G76" s="115">
        <v>46193</v>
      </c>
      <c r="H76" s="2" t="s">
        <v>94</v>
      </c>
    </row>
    <row r="77" spans="1:8" ht="30" x14ac:dyDescent="0.25">
      <c r="A77" s="5" t="s">
        <v>162</v>
      </c>
      <c r="B77" s="5" t="s">
        <v>87</v>
      </c>
      <c r="C77" s="5" t="s">
        <v>87</v>
      </c>
      <c r="D77" s="5" t="s">
        <v>351</v>
      </c>
      <c r="E77" s="5" t="s">
        <v>272</v>
      </c>
      <c r="F77" s="97">
        <v>2500</v>
      </c>
      <c r="G77" s="115">
        <v>46249</v>
      </c>
      <c r="H77" s="2" t="s">
        <v>81</v>
      </c>
    </row>
    <row r="78" spans="1:8" x14ac:dyDescent="0.25">
      <c r="G78" s="36"/>
    </row>
  </sheetData>
  <mergeCells count="13">
    <mergeCell ref="A66:H66"/>
    <mergeCell ref="C12:H12"/>
    <mergeCell ref="C10:H10"/>
    <mergeCell ref="A15:H15"/>
    <mergeCell ref="A30:H30"/>
    <mergeCell ref="A45:H45"/>
    <mergeCell ref="A65:H65"/>
    <mergeCell ref="C8:H8"/>
    <mergeCell ref="A1:H1"/>
    <mergeCell ref="D3:H3"/>
    <mergeCell ref="D4:H4"/>
    <mergeCell ref="D5:H5"/>
    <mergeCell ref="D6:H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FDFFE1E8-B38E-4C06-8115-9AD8A7DC48FF}">
          <x14:formula1>
            <xm:f>'(opties picklists)'!$B$8:$B$24</xm:f>
          </x14:formula1>
          <xm:sqref>C4:C6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982D3E56-0FEC-4042-81B7-76EF1578F479}">
          <x14:formula1>
            <xm:f>'(opties picklists)'!$B$42:$B$61</xm:f>
          </x14:formula1>
          <xm:sqref>D17:D26 D68:D77 D47:D56 D32:D41</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38ECB5FB-1E55-4C78-9B61-A2AA5EE8A1F9}">
          <x14:formula1>
            <xm:f>'(opties picklists)'!$B$35:$B$40</xm:f>
          </x14:formula1>
          <xm:sqref>E17:E26 E47:E56 E32:E41 E68:E77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977BF-05CD-4B1C-BBA9-82317A1FBCD0}">
  <dimension ref="A1:J28"/>
  <sheetViews>
    <sheetView topLeftCell="A7" zoomScale="87" zoomScaleNormal="87" workbookViewId="0">
      <selection activeCell="C9" sqref="C9"/>
    </sheetView>
  </sheetViews>
  <sheetFormatPr defaultRowHeight="15" x14ac:dyDescent="0.25"/>
  <cols>
    <col min="1" max="1" width="8.7109375" customWidth="1"/>
    <col min="2" max="2" width="21.42578125" customWidth="1"/>
    <col min="3" max="3" width="38" customWidth="1"/>
    <col min="4" max="4" width="17.140625" customWidth="1"/>
    <col min="5" max="5" width="38.140625" customWidth="1"/>
    <col min="6" max="6" width="16.140625" customWidth="1"/>
    <col min="7" max="7" width="16.5703125" customWidth="1"/>
  </cols>
  <sheetData>
    <row r="1" spans="1:7" ht="26.25" x14ac:dyDescent="0.4">
      <c r="A1" s="179" t="s">
        <v>107</v>
      </c>
      <c r="B1" s="179"/>
      <c r="C1" s="179"/>
      <c r="D1" s="179"/>
      <c r="E1" s="179"/>
      <c r="F1" s="179"/>
      <c r="G1" s="179"/>
    </row>
    <row r="3" spans="1:7" ht="45" x14ac:dyDescent="0.25">
      <c r="A3" s="15" t="s">
        <v>97</v>
      </c>
      <c r="B3" s="15" t="s">
        <v>308</v>
      </c>
      <c r="C3" s="15" t="s">
        <v>175</v>
      </c>
      <c r="D3" s="15" t="s">
        <v>11</v>
      </c>
      <c r="E3" s="15" t="s">
        <v>176</v>
      </c>
      <c r="F3" s="15" t="s">
        <v>257</v>
      </c>
      <c r="G3" s="12" t="s">
        <v>258</v>
      </c>
    </row>
    <row r="4" spans="1:7" x14ac:dyDescent="0.25">
      <c r="A4" s="102">
        <v>1</v>
      </c>
      <c r="B4" s="13" t="s">
        <v>100</v>
      </c>
      <c r="C4" s="13"/>
      <c r="D4" s="120">
        <v>0</v>
      </c>
      <c r="E4" s="14"/>
      <c r="F4" s="120">
        <v>0</v>
      </c>
      <c r="G4" s="126">
        <f t="shared" ref="G4:G12" si="0">D4+F4</f>
        <v>0</v>
      </c>
    </row>
    <row r="5" spans="1:7" x14ac:dyDescent="0.25">
      <c r="A5" s="102">
        <v>1</v>
      </c>
      <c r="B5" s="13" t="s">
        <v>298</v>
      </c>
      <c r="C5" s="13"/>
      <c r="D5" s="120"/>
      <c r="E5" s="14"/>
      <c r="F5" s="120"/>
      <c r="G5" s="126">
        <f t="shared" si="0"/>
        <v>0</v>
      </c>
    </row>
    <row r="6" spans="1:7" x14ac:dyDescent="0.25">
      <c r="A6" s="102">
        <v>1</v>
      </c>
      <c r="B6" s="13" t="s">
        <v>98</v>
      </c>
      <c r="C6" s="13"/>
      <c r="D6" s="120"/>
      <c r="E6" s="14"/>
      <c r="F6" s="120"/>
      <c r="G6" s="126">
        <f t="shared" si="0"/>
        <v>0</v>
      </c>
    </row>
    <row r="7" spans="1:7" x14ac:dyDescent="0.25">
      <c r="A7" s="102">
        <v>2</v>
      </c>
      <c r="B7" s="13"/>
      <c r="C7" s="13"/>
      <c r="D7" s="120">
        <v>0</v>
      </c>
      <c r="E7" s="14"/>
      <c r="F7" s="120"/>
      <c r="G7" s="126">
        <f t="shared" si="0"/>
        <v>0</v>
      </c>
    </row>
    <row r="8" spans="1:7" x14ac:dyDescent="0.25">
      <c r="A8" s="102">
        <v>2</v>
      </c>
      <c r="B8" s="13"/>
      <c r="C8" s="13"/>
      <c r="D8" s="120"/>
      <c r="E8" s="14"/>
      <c r="F8" s="120"/>
      <c r="G8" s="126">
        <f t="shared" si="0"/>
        <v>0</v>
      </c>
    </row>
    <row r="9" spans="1:7" x14ac:dyDescent="0.25">
      <c r="A9" s="102">
        <v>2</v>
      </c>
      <c r="B9" s="13"/>
      <c r="C9" s="13"/>
      <c r="D9" s="120"/>
      <c r="E9" s="14"/>
      <c r="F9" s="120">
        <v>0</v>
      </c>
      <c r="G9" s="126">
        <f t="shared" si="0"/>
        <v>0</v>
      </c>
    </row>
    <row r="10" spans="1:7" x14ac:dyDescent="0.25">
      <c r="A10" s="102">
        <v>3</v>
      </c>
      <c r="B10" s="13"/>
      <c r="C10" s="13"/>
      <c r="D10" s="120"/>
      <c r="E10" s="14"/>
      <c r="F10" s="120"/>
      <c r="G10" s="126">
        <f t="shared" si="0"/>
        <v>0</v>
      </c>
    </row>
    <row r="11" spans="1:7" x14ac:dyDescent="0.25">
      <c r="A11" s="110">
        <v>3</v>
      </c>
      <c r="B11" s="13"/>
      <c r="C11" s="45"/>
      <c r="D11" s="121"/>
      <c r="E11" s="46"/>
      <c r="F11" s="121"/>
      <c r="G11" s="128">
        <f t="shared" si="0"/>
        <v>0</v>
      </c>
    </row>
    <row r="12" spans="1:7" x14ac:dyDescent="0.25">
      <c r="A12" s="62">
        <v>3</v>
      </c>
      <c r="B12" s="13"/>
      <c r="C12" s="2"/>
      <c r="D12" s="122"/>
      <c r="E12" s="5"/>
      <c r="F12" s="122"/>
      <c r="G12" s="126">
        <f t="shared" si="0"/>
        <v>0</v>
      </c>
    </row>
    <row r="13" spans="1:7" x14ac:dyDescent="0.25">
      <c r="A13" s="17"/>
      <c r="B13" s="17"/>
      <c r="C13" s="17"/>
      <c r="D13" s="124">
        <f>SUM(D4:D12)</f>
        <v>0</v>
      </c>
      <c r="E13" s="6"/>
      <c r="F13" s="124">
        <f>SUM(F4:F12)</f>
        <v>0</v>
      </c>
      <c r="G13" s="124">
        <f>SUM(G4:G12)</f>
        <v>0</v>
      </c>
    </row>
    <row r="14" spans="1:7" x14ac:dyDescent="0.25">
      <c r="A14" s="1"/>
      <c r="B14" s="1"/>
      <c r="C14" s="1"/>
      <c r="D14" s="130"/>
      <c r="E14" s="3"/>
      <c r="F14" s="130"/>
      <c r="G14" s="132"/>
    </row>
    <row r="15" spans="1:7" x14ac:dyDescent="0.25">
      <c r="A15" s="1"/>
      <c r="B15" s="1"/>
      <c r="C15" s="10" t="s">
        <v>303</v>
      </c>
      <c r="D15" s="131" t="e">
        <f>D13/G13</f>
        <v>#DIV/0!</v>
      </c>
      <c r="E15" s="3"/>
      <c r="F15" s="131" t="e">
        <f>F13/G13</f>
        <v>#DIV/0!</v>
      </c>
      <c r="G15" s="133" t="e">
        <f>G13/G13</f>
        <v>#DIV/0!</v>
      </c>
    </row>
    <row r="16" spans="1:7" x14ac:dyDescent="0.25">
      <c r="A16" s="1"/>
      <c r="B16" s="1"/>
      <c r="C16" s="1"/>
      <c r="D16" s="1"/>
      <c r="E16" s="3"/>
      <c r="F16" s="1"/>
    </row>
    <row r="17" spans="1:10" s="16" customFormat="1" ht="21" x14ac:dyDescent="0.35">
      <c r="A17" s="180" t="s">
        <v>13</v>
      </c>
      <c r="B17" s="181"/>
      <c r="C17" s="181"/>
      <c r="D17" s="181"/>
      <c r="E17" s="181"/>
      <c r="F17" s="181"/>
      <c r="G17" s="181"/>
    </row>
    <row r="18" spans="1:10" s="16" customFormat="1" x14ac:dyDescent="0.25">
      <c r="A18" s="47"/>
      <c r="B18" s="48"/>
      <c r="C18" s="48"/>
      <c r="D18" s="50"/>
      <c r="E18" s="47"/>
      <c r="F18" s="49"/>
    </row>
    <row r="19" spans="1:10" s="16" customFormat="1" ht="60" x14ac:dyDescent="0.25">
      <c r="A19" s="15" t="s">
        <v>97</v>
      </c>
      <c r="B19" s="15" t="s">
        <v>96</v>
      </c>
      <c r="C19" s="15" t="s">
        <v>175</v>
      </c>
      <c r="D19" s="15" t="s">
        <v>11</v>
      </c>
      <c r="E19" s="15" t="s">
        <v>176</v>
      </c>
      <c r="F19" s="15" t="s">
        <v>14</v>
      </c>
      <c r="G19" s="12" t="s">
        <v>95</v>
      </c>
    </row>
    <row r="20" spans="1:10" s="16" customFormat="1" ht="45" x14ac:dyDescent="0.25">
      <c r="A20" s="102">
        <v>1</v>
      </c>
      <c r="B20" s="13" t="s">
        <v>98</v>
      </c>
      <c r="C20" s="13" t="s">
        <v>109</v>
      </c>
      <c r="D20" s="120">
        <v>2000</v>
      </c>
      <c r="E20" s="14"/>
      <c r="F20" s="120">
        <v>0</v>
      </c>
      <c r="G20" s="126">
        <f t="shared" ref="G20:G25" si="1">D20+F20</f>
        <v>2000</v>
      </c>
    </row>
    <row r="21" spans="1:10" s="16" customFormat="1" ht="45" x14ac:dyDescent="0.25">
      <c r="A21" s="102">
        <v>1</v>
      </c>
      <c r="B21" s="13" t="s">
        <v>100</v>
      </c>
      <c r="C21" s="14" t="s">
        <v>110</v>
      </c>
      <c r="D21" s="120">
        <v>1500</v>
      </c>
      <c r="E21" s="14" t="s">
        <v>111</v>
      </c>
      <c r="F21" s="120">
        <v>4800</v>
      </c>
      <c r="G21" s="126">
        <f t="shared" si="1"/>
        <v>6300</v>
      </c>
    </row>
    <row r="22" spans="1:10" s="16" customFormat="1" x14ac:dyDescent="0.25">
      <c r="A22" s="102">
        <v>1</v>
      </c>
      <c r="B22" s="13" t="s">
        <v>298</v>
      </c>
      <c r="C22" s="13"/>
      <c r="D22" s="120">
        <v>0</v>
      </c>
      <c r="E22" s="14"/>
      <c r="F22" s="121">
        <v>0</v>
      </c>
      <c r="G22" s="126">
        <f t="shared" si="1"/>
        <v>0</v>
      </c>
      <c r="J22"/>
    </row>
    <row r="23" spans="1:10" s="16" customFormat="1" x14ac:dyDescent="0.25">
      <c r="A23" s="102">
        <v>2</v>
      </c>
      <c r="B23" s="13" t="s">
        <v>98</v>
      </c>
      <c r="C23" s="13"/>
      <c r="D23" s="120">
        <v>0</v>
      </c>
      <c r="E23" s="56"/>
      <c r="F23" s="126">
        <v>0</v>
      </c>
      <c r="G23" s="126">
        <f t="shared" si="1"/>
        <v>0</v>
      </c>
      <c r="J23"/>
    </row>
    <row r="24" spans="1:10" s="16" customFormat="1" ht="45" x14ac:dyDescent="0.25">
      <c r="A24" s="110">
        <v>2</v>
      </c>
      <c r="B24" s="45" t="s">
        <v>100</v>
      </c>
      <c r="C24" s="46" t="s">
        <v>104</v>
      </c>
      <c r="D24" s="121">
        <v>2000</v>
      </c>
      <c r="E24" s="114" t="s">
        <v>104</v>
      </c>
      <c r="F24" s="127">
        <v>2000</v>
      </c>
      <c r="G24" s="128">
        <f t="shared" si="1"/>
        <v>4000</v>
      </c>
    </row>
    <row r="25" spans="1:10" s="16" customFormat="1" x14ac:dyDescent="0.25">
      <c r="A25" s="62">
        <v>2</v>
      </c>
      <c r="B25" s="2" t="s">
        <v>298</v>
      </c>
      <c r="C25" s="5" t="s">
        <v>108</v>
      </c>
      <c r="D25" s="122">
        <v>4320</v>
      </c>
      <c r="E25" s="5" t="s">
        <v>309</v>
      </c>
      <c r="F25" s="122">
        <v>4320</v>
      </c>
      <c r="G25" s="126">
        <f t="shared" si="1"/>
        <v>8640</v>
      </c>
    </row>
    <row r="26" spans="1:10" x14ac:dyDescent="0.25">
      <c r="A26" s="17"/>
      <c r="B26" s="17"/>
      <c r="C26" s="17"/>
      <c r="D26" s="124">
        <f>SUM(D20:D25)</f>
        <v>9820</v>
      </c>
      <c r="E26" s="6"/>
      <c r="F26" s="124">
        <f>SUM(F20:F25)</f>
        <v>11120</v>
      </c>
      <c r="G26" s="124">
        <f>SUM(G20:G25)</f>
        <v>20940</v>
      </c>
    </row>
    <row r="27" spans="1:10" x14ac:dyDescent="0.25">
      <c r="A27" s="17"/>
      <c r="B27" s="17"/>
      <c r="C27" s="17"/>
      <c r="D27" s="125"/>
      <c r="E27" s="6"/>
      <c r="F27" s="125"/>
      <c r="G27" s="125"/>
    </row>
    <row r="28" spans="1:10" x14ac:dyDescent="0.25">
      <c r="A28" s="1"/>
      <c r="B28" s="1"/>
      <c r="C28" s="10" t="s">
        <v>303</v>
      </c>
      <c r="D28" s="103">
        <f>D26/G26</f>
        <v>0.46895893027698188</v>
      </c>
      <c r="E28" s="4"/>
      <c r="F28" s="103">
        <f>F26/G26</f>
        <v>0.53104106972301812</v>
      </c>
      <c r="G28" s="129">
        <f>G26/G26</f>
        <v>1</v>
      </c>
    </row>
  </sheetData>
  <mergeCells count="2">
    <mergeCell ref="A1:G1"/>
    <mergeCell ref="A17:G17"/>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572A573D-7FFD-42CD-B611-74C55F7B39EF}">
          <x14:formula1>
            <xm:f>'(opties picklists)'!$B$4:$B$6</xm:f>
          </x14:formula1>
          <xm:sqref>B4:B12 B20:B25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57352-91EF-4B03-A099-9BC8E2C9B7FC}">
  <dimension ref="A1:J75"/>
  <sheetViews>
    <sheetView topLeftCell="A45" zoomScale="72" zoomScaleNormal="72" workbookViewId="0">
      <selection activeCell="Q47" sqref="Q47"/>
    </sheetView>
  </sheetViews>
  <sheetFormatPr defaultColWidth="8.7109375" defaultRowHeight="15" x14ac:dyDescent="0.25"/>
  <cols>
    <col min="1" max="1" width="6.140625" style="1" customWidth="1"/>
    <col min="2" max="2" width="44.140625" style="1" customWidth="1"/>
    <col min="3" max="3" width="43.42578125" style="1" customWidth="1"/>
    <col min="4" max="5" width="23.140625" style="1" customWidth="1"/>
    <col min="6" max="6" width="22.42578125" style="1" customWidth="1"/>
    <col min="7" max="7" width="16.140625" style="1" customWidth="1"/>
    <col min="8" max="8" width="16.42578125" style="1" customWidth="1"/>
    <col min="9" max="9" width="31.140625" style="1" customWidth="1"/>
    <col min="10" max="10" width="49.42578125" style="1" customWidth="1"/>
    <col min="11" max="12" width="8.7109375" style="1"/>
    <col min="13" max="13" width="56.5703125" style="1" customWidth="1"/>
    <col min="14" max="16384" width="8.7109375" style="1"/>
  </cols>
  <sheetData>
    <row r="1" spans="1:10" ht="26.25" x14ac:dyDescent="0.25">
      <c r="A1" s="165" t="s">
        <v>147</v>
      </c>
      <c r="B1" s="166"/>
      <c r="C1" s="166"/>
      <c r="D1" s="166"/>
      <c r="E1" s="166"/>
      <c r="F1" s="166"/>
      <c r="G1" s="166"/>
      <c r="H1" s="166"/>
      <c r="I1" s="166"/>
      <c r="J1" s="166"/>
    </row>
    <row r="3" spans="1:10" ht="47.25" x14ac:dyDescent="0.25">
      <c r="A3" s="38">
        <v>1</v>
      </c>
      <c r="B3" s="39" t="s">
        <v>123</v>
      </c>
      <c r="C3" s="42" t="s">
        <v>61</v>
      </c>
      <c r="D3" s="42"/>
      <c r="E3" s="42"/>
      <c r="F3" s="173" t="s">
        <v>150</v>
      </c>
      <c r="G3" s="174"/>
      <c r="H3" s="174"/>
      <c r="I3" s="174"/>
      <c r="J3" s="174"/>
    </row>
    <row r="4" spans="1:10" ht="15.75" x14ac:dyDescent="0.25">
      <c r="A4" s="38"/>
      <c r="B4" s="41" t="s">
        <v>57</v>
      </c>
      <c r="C4" s="89"/>
      <c r="D4" s="89"/>
      <c r="E4" s="89"/>
      <c r="F4" s="175"/>
      <c r="G4" s="174"/>
      <c r="H4" s="174"/>
      <c r="I4" s="174"/>
      <c r="J4" s="174"/>
    </row>
    <row r="5" spans="1:10" ht="15.75" x14ac:dyDescent="0.25">
      <c r="A5" s="38"/>
      <c r="B5" s="41" t="s">
        <v>58</v>
      </c>
      <c r="C5" s="89"/>
      <c r="D5" s="89"/>
      <c r="E5" s="89"/>
      <c r="F5" s="175"/>
      <c r="G5" s="174"/>
      <c r="H5" s="174"/>
      <c r="I5" s="174"/>
      <c r="J5" s="174"/>
    </row>
    <row r="6" spans="1:10" ht="15.75" x14ac:dyDescent="0.25">
      <c r="A6" s="38"/>
      <c r="B6" s="41" t="s">
        <v>59</v>
      </c>
      <c r="C6" s="113"/>
      <c r="D6" s="113"/>
      <c r="E6" s="113"/>
      <c r="F6" s="176"/>
      <c r="G6" s="177"/>
      <c r="H6" s="177"/>
      <c r="I6" s="177"/>
      <c r="J6" s="177"/>
    </row>
    <row r="7" spans="1:10" ht="15.75" x14ac:dyDescent="0.25">
      <c r="A7" s="38"/>
      <c r="B7" s="39"/>
      <c r="C7" s="39"/>
      <c r="D7" s="39"/>
      <c r="E7" s="39"/>
      <c r="F7" s="39"/>
      <c r="G7" s="39"/>
      <c r="H7" s="39"/>
      <c r="I7" s="39"/>
      <c r="J7" s="39"/>
    </row>
    <row r="8" spans="1:10" ht="47.25" x14ac:dyDescent="0.25">
      <c r="A8" s="38">
        <v>2</v>
      </c>
      <c r="B8" s="39" t="s">
        <v>124</v>
      </c>
      <c r="C8" s="178"/>
      <c r="D8" s="178"/>
      <c r="E8" s="178"/>
      <c r="F8" s="163"/>
      <c r="G8" s="163"/>
      <c r="H8" s="163"/>
      <c r="I8" s="163"/>
      <c r="J8" s="163"/>
    </row>
    <row r="9" spans="1:10" ht="15.75" x14ac:dyDescent="0.25">
      <c r="A9" s="38"/>
      <c r="B9" s="39"/>
      <c r="C9" s="39"/>
      <c r="D9" s="39"/>
      <c r="E9" s="39"/>
      <c r="F9" s="39"/>
      <c r="G9" s="39"/>
      <c r="H9" s="39"/>
      <c r="I9" s="39"/>
      <c r="J9" s="39"/>
    </row>
    <row r="10" spans="1:10" ht="63" x14ac:dyDescent="0.25">
      <c r="A10" s="38">
        <v>3</v>
      </c>
      <c r="B10" s="39" t="s">
        <v>125</v>
      </c>
      <c r="C10" s="178"/>
      <c r="D10" s="178"/>
      <c r="E10" s="178"/>
      <c r="F10" s="163"/>
      <c r="G10" s="163"/>
      <c r="H10" s="163"/>
      <c r="I10" s="163"/>
      <c r="J10" s="163"/>
    </row>
    <row r="12" spans="1:10" ht="15.75" x14ac:dyDescent="0.25">
      <c r="A12" s="38">
        <v>4</v>
      </c>
      <c r="B12" s="39" t="s">
        <v>154</v>
      </c>
      <c r="C12" s="63"/>
      <c r="D12" s="63"/>
      <c r="E12" s="63"/>
    </row>
    <row r="14" spans="1:10" ht="31.5" x14ac:dyDescent="0.25">
      <c r="B14" s="41" t="s">
        <v>155</v>
      </c>
      <c r="C14" s="163"/>
      <c r="D14" s="163"/>
      <c r="E14" s="163"/>
      <c r="F14" s="163"/>
      <c r="G14" s="163"/>
      <c r="H14" s="163"/>
      <c r="I14" s="163"/>
      <c r="J14" s="163"/>
    </row>
    <row r="16" spans="1:10" ht="15.75" x14ac:dyDescent="0.25">
      <c r="B16" s="41" t="s">
        <v>156</v>
      </c>
      <c r="C16" s="163"/>
      <c r="D16" s="163"/>
      <c r="E16" s="163"/>
      <c r="F16" s="163"/>
      <c r="G16" s="163"/>
      <c r="H16" s="163"/>
      <c r="I16" s="163"/>
      <c r="J16" s="163"/>
    </row>
    <row r="20" spans="1:10" ht="24" x14ac:dyDescent="0.25">
      <c r="A20" s="167" t="s">
        <v>113</v>
      </c>
      <c r="B20" s="168"/>
      <c r="C20" s="168"/>
      <c r="D20" s="168"/>
      <c r="E20" s="168"/>
      <c r="F20" s="168"/>
      <c r="G20" s="168"/>
      <c r="H20" s="168"/>
      <c r="I20" s="168"/>
      <c r="J20" s="168"/>
    </row>
    <row r="21" spans="1:10" ht="47.25" x14ac:dyDescent="0.25">
      <c r="A21" s="33" t="s">
        <v>8</v>
      </c>
      <c r="B21" s="33" t="s">
        <v>9</v>
      </c>
      <c r="C21" s="33" t="s">
        <v>115</v>
      </c>
      <c r="D21" s="33" t="s">
        <v>361</v>
      </c>
      <c r="E21" s="37" t="s">
        <v>362</v>
      </c>
      <c r="F21" s="33" t="s">
        <v>126</v>
      </c>
      <c r="G21" s="12" t="s">
        <v>310</v>
      </c>
      <c r="H21" s="12" t="s">
        <v>311</v>
      </c>
      <c r="I21" s="11" t="s">
        <v>17</v>
      </c>
      <c r="J21" s="34" t="s">
        <v>116</v>
      </c>
    </row>
    <row r="22" spans="1:10" x14ac:dyDescent="0.25">
      <c r="A22" s="5" t="s">
        <v>117</v>
      </c>
      <c r="B22" s="5"/>
      <c r="C22" s="5"/>
      <c r="D22" s="5"/>
      <c r="E22" s="5"/>
      <c r="F22" s="97"/>
      <c r="G22" s="115"/>
      <c r="H22" s="115"/>
      <c r="I22" s="116"/>
      <c r="J22" s="2"/>
    </row>
    <row r="23" spans="1:10" x14ac:dyDescent="0.25">
      <c r="A23" s="5" t="s">
        <v>119</v>
      </c>
      <c r="B23" s="5"/>
      <c r="C23" s="5"/>
      <c r="D23" s="5"/>
      <c r="E23" s="5"/>
      <c r="F23" s="97"/>
      <c r="G23" s="115"/>
      <c r="H23" s="115"/>
      <c r="I23" s="116"/>
      <c r="J23" s="2"/>
    </row>
    <row r="24" spans="1:10" x14ac:dyDescent="0.25">
      <c r="A24" s="5" t="s">
        <v>120</v>
      </c>
      <c r="B24" s="5"/>
      <c r="C24" s="5"/>
      <c r="D24" s="5"/>
      <c r="E24" s="5"/>
      <c r="F24" s="97"/>
      <c r="G24" s="115"/>
      <c r="H24" s="115"/>
      <c r="I24" s="116"/>
      <c r="J24" s="2"/>
    </row>
    <row r="25" spans="1:10" x14ac:dyDescent="0.25">
      <c r="A25" s="5" t="s">
        <v>133</v>
      </c>
      <c r="B25" s="5"/>
      <c r="C25" s="5"/>
      <c r="D25" s="5"/>
      <c r="E25" s="5"/>
      <c r="F25" s="97"/>
      <c r="G25" s="115"/>
      <c r="H25" s="115"/>
      <c r="I25" s="116"/>
      <c r="J25" s="2"/>
    </row>
    <row r="26" spans="1:10" x14ac:dyDescent="0.25">
      <c r="A26" s="5" t="s">
        <v>134</v>
      </c>
      <c r="B26" s="5"/>
      <c r="C26" s="5"/>
      <c r="D26" s="5"/>
      <c r="E26" s="5"/>
      <c r="F26" s="97"/>
      <c r="G26" s="115"/>
      <c r="H26" s="115"/>
      <c r="I26" s="116"/>
      <c r="J26" s="2"/>
    </row>
    <row r="27" spans="1:10" x14ac:dyDescent="0.25">
      <c r="A27" s="5" t="s">
        <v>135</v>
      </c>
      <c r="B27" s="5"/>
      <c r="C27" s="5"/>
      <c r="D27" s="5"/>
      <c r="E27" s="5"/>
      <c r="F27" s="97"/>
      <c r="G27" s="115"/>
      <c r="H27" s="115"/>
      <c r="I27" s="116"/>
      <c r="J27" s="2"/>
    </row>
    <row r="28" spans="1:10" x14ac:dyDescent="0.25">
      <c r="A28" s="5" t="s">
        <v>136</v>
      </c>
      <c r="B28" s="5"/>
      <c r="C28" s="5"/>
      <c r="D28" s="5"/>
      <c r="E28" s="5"/>
      <c r="F28" s="97"/>
      <c r="G28" s="115"/>
      <c r="H28" s="115"/>
      <c r="I28" s="116"/>
      <c r="J28" s="2"/>
    </row>
    <row r="29" spans="1:10" x14ac:dyDescent="0.25">
      <c r="A29" s="5" t="s">
        <v>160</v>
      </c>
      <c r="B29" s="5"/>
      <c r="C29" s="5"/>
      <c r="D29" s="5"/>
      <c r="E29" s="5"/>
      <c r="F29" s="97"/>
      <c r="G29" s="115"/>
      <c r="H29" s="115"/>
      <c r="I29" s="116"/>
      <c r="J29" s="2"/>
    </row>
    <row r="30" spans="1:10" x14ac:dyDescent="0.25">
      <c r="A30" s="5" t="s">
        <v>161</v>
      </c>
      <c r="B30" s="5"/>
      <c r="C30" s="5"/>
      <c r="D30" s="5"/>
      <c r="E30" s="5"/>
      <c r="F30" s="97"/>
      <c r="G30" s="115"/>
      <c r="H30" s="115"/>
      <c r="I30" s="116"/>
      <c r="J30" s="2"/>
    </row>
    <row r="31" spans="1:10" x14ac:dyDescent="0.25">
      <c r="A31" s="5" t="s">
        <v>266</v>
      </c>
      <c r="B31" s="5"/>
      <c r="C31" s="5"/>
      <c r="D31" s="5"/>
      <c r="E31" s="5"/>
      <c r="F31" s="97"/>
      <c r="G31" s="115"/>
      <c r="H31" s="115"/>
      <c r="I31" s="116"/>
      <c r="J31" s="2"/>
    </row>
    <row r="35" spans="1:10" ht="24" x14ac:dyDescent="0.25">
      <c r="A35" s="185" t="s">
        <v>114</v>
      </c>
      <c r="B35" s="186"/>
      <c r="C35" s="186"/>
      <c r="D35" s="186"/>
      <c r="E35" s="186"/>
      <c r="F35" s="186"/>
      <c r="G35" s="186"/>
      <c r="H35" s="186"/>
      <c r="I35" s="186"/>
      <c r="J35" s="186"/>
    </row>
    <row r="36" spans="1:10" ht="47.25" x14ac:dyDescent="0.25">
      <c r="A36" s="33" t="s">
        <v>8</v>
      </c>
      <c r="B36" s="33" t="s">
        <v>9</v>
      </c>
      <c r="C36" s="33" t="s">
        <v>115</v>
      </c>
      <c r="D36" s="33" t="s">
        <v>361</v>
      </c>
      <c r="E36" s="37" t="s">
        <v>362</v>
      </c>
      <c r="F36" s="33" t="s">
        <v>126</v>
      </c>
      <c r="G36" s="12" t="s">
        <v>310</v>
      </c>
      <c r="H36" s="12" t="s">
        <v>311</v>
      </c>
      <c r="I36" s="11" t="s">
        <v>17</v>
      </c>
      <c r="J36" s="34" t="s">
        <v>116</v>
      </c>
    </row>
    <row r="37" spans="1:10" x14ac:dyDescent="0.25">
      <c r="A37" s="5" t="s">
        <v>118</v>
      </c>
      <c r="B37" s="5"/>
      <c r="C37" s="5"/>
      <c r="D37" s="5"/>
      <c r="E37" s="5"/>
      <c r="F37" s="97"/>
      <c r="G37" s="115"/>
      <c r="H37" s="115"/>
      <c r="I37" s="116"/>
      <c r="J37" s="2"/>
    </row>
    <row r="38" spans="1:10" x14ac:dyDescent="0.25">
      <c r="A38" s="5" t="s">
        <v>121</v>
      </c>
      <c r="B38" s="5"/>
      <c r="C38" s="5"/>
      <c r="D38" s="5"/>
      <c r="E38" s="5"/>
      <c r="F38" s="97"/>
      <c r="G38" s="115"/>
      <c r="H38" s="115"/>
      <c r="I38" s="116"/>
      <c r="J38" s="2"/>
    </row>
    <row r="39" spans="1:10" x14ac:dyDescent="0.25">
      <c r="A39" s="5" t="s">
        <v>127</v>
      </c>
      <c r="B39" s="5"/>
      <c r="C39" s="5"/>
      <c r="D39" s="5"/>
      <c r="E39" s="5"/>
      <c r="F39" s="97"/>
      <c r="G39" s="115"/>
      <c r="H39" s="115"/>
      <c r="I39" s="116"/>
      <c r="J39" s="2"/>
    </row>
    <row r="40" spans="1:10" x14ac:dyDescent="0.25">
      <c r="A40" s="5" t="s">
        <v>274</v>
      </c>
      <c r="B40" s="5"/>
      <c r="C40" s="5"/>
      <c r="D40" s="5"/>
      <c r="E40" s="5"/>
      <c r="F40" s="97"/>
      <c r="G40" s="115"/>
      <c r="H40" s="115"/>
      <c r="I40" s="116"/>
      <c r="J40" s="2"/>
    </row>
    <row r="41" spans="1:10" x14ac:dyDescent="0.25">
      <c r="A41" s="5" t="s">
        <v>275</v>
      </c>
      <c r="B41" s="5"/>
      <c r="C41" s="5"/>
      <c r="D41" s="5"/>
      <c r="E41" s="5"/>
      <c r="F41" s="97"/>
      <c r="G41" s="115"/>
      <c r="H41" s="115"/>
      <c r="I41" s="116"/>
      <c r="J41" s="2"/>
    </row>
    <row r="42" spans="1:10" x14ac:dyDescent="0.25">
      <c r="A42" s="5" t="s">
        <v>276</v>
      </c>
      <c r="B42" s="5"/>
      <c r="C42" s="5"/>
      <c r="D42" s="5"/>
      <c r="E42" s="5"/>
      <c r="F42" s="97"/>
      <c r="G42" s="115"/>
      <c r="H42" s="115"/>
      <c r="I42" s="116"/>
      <c r="J42" s="2"/>
    </row>
    <row r="43" spans="1:10" x14ac:dyDescent="0.25">
      <c r="A43" s="5" t="s">
        <v>277</v>
      </c>
      <c r="B43" s="5"/>
      <c r="C43" s="5"/>
      <c r="D43" s="5"/>
      <c r="E43" s="5"/>
      <c r="F43" s="97"/>
      <c r="G43" s="115"/>
      <c r="H43" s="115"/>
      <c r="I43" s="116"/>
      <c r="J43" s="2"/>
    </row>
    <row r="44" spans="1:10" x14ac:dyDescent="0.25">
      <c r="A44" s="5" t="s">
        <v>278</v>
      </c>
      <c r="B44" s="5"/>
      <c r="C44" s="5"/>
      <c r="D44" s="5"/>
      <c r="E44" s="5"/>
      <c r="F44" s="97"/>
      <c r="G44" s="115"/>
      <c r="H44" s="115"/>
      <c r="I44" s="116"/>
      <c r="J44" s="2"/>
    </row>
    <row r="45" spans="1:10" x14ac:dyDescent="0.25">
      <c r="A45" s="5" t="s">
        <v>279</v>
      </c>
      <c r="B45" s="5"/>
      <c r="C45" s="5"/>
      <c r="D45" s="5"/>
      <c r="E45" s="5"/>
      <c r="F45" s="97"/>
      <c r="G45" s="115"/>
      <c r="H45" s="115"/>
      <c r="I45" s="116"/>
      <c r="J45" s="2"/>
    </row>
    <row r="46" spans="1:10" x14ac:dyDescent="0.25">
      <c r="A46" s="5" t="s">
        <v>280</v>
      </c>
      <c r="B46" s="5"/>
      <c r="C46" s="5"/>
      <c r="D46" s="5"/>
      <c r="E46" s="5"/>
      <c r="F46" s="97"/>
      <c r="G46" s="115"/>
      <c r="H46" s="115"/>
      <c r="I46" s="116"/>
      <c r="J46" s="2"/>
    </row>
    <row r="49" spans="1:10" ht="24" x14ac:dyDescent="0.25">
      <c r="A49" s="185" t="s">
        <v>128</v>
      </c>
      <c r="B49" s="186"/>
      <c r="C49" s="186"/>
      <c r="D49" s="186"/>
      <c r="E49" s="186"/>
      <c r="F49" s="186"/>
      <c r="G49" s="186"/>
      <c r="H49" s="186"/>
      <c r="I49" s="186"/>
      <c r="J49" s="186"/>
    </row>
    <row r="50" spans="1:10" ht="47.25" x14ac:dyDescent="0.25">
      <c r="A50" s="33" t="s">
        <v>8</v>
      </c>
      <c r="B50" s="33" t="s">
        <v>9</v>
      </c>
      <c r="C50" s="33" t="s">
        <v>115</v>
      </c>
      <c r="D50" s="33" t="s">
        <v>361</v>
      </c>
      <c r="E50" s="37" t="s">
        <v>362</v>
      </c>
      <c r="F50" s="33" t="s">
        <v>126</v>
      </c>
      <c r="G50" s="12" t="s">
        <v>310</v>
      </c>
      <c r="H50" s="12" t="s">
        <v>311</v>
      </c>
      <c r="I50" s="11" t="s">
        <v>17</v>
      </c>
      <c r="J50" s="34" t="s">
        <v>116</v>
      </c>
    </row>
    <row r="51" spans="1:10" x14ac:dyDescent="0.25">
      <c r="A51" s="5" t="s">
        <v>129</v>
      </c>
      <c r="B51" s="5"/>
      <c r="C51" s="5"/>
      <c r="D51" s="5"/>
      <c r="E51" s="5"/>
      <c r="F51" s="97"/>
      <c r="G51" s="115"/>
      <c r="H51" s="115"/>
      <c r="I51" s="116"/>
      <c r="J51" s="2"/>
    </row>
    <row r="52" spans="1:10" x14ac:dyDescent="0.25">
      <c r="A52" s="5" t="s">
        <v>130</v>
      </c>
      <c r="B52" s="5"/>
      <c r="C52" s="5"/>
      <c r="D52" s="5"/>
      <c r="E52" s="5"/>
      <c r="F52" s="97"/>
      <c r="G52" s="115"/>
      <c r="H52" s="115"/>
      <c r="I52" s="116"/>
      <c r="J52" s="2"/>
    </row>
    <row r="53" spans="1:10" x14ac:dyDescent="0.25">
      <c r="A53" s="5" t="s">
        <v>131</v>
      </c>
      <c r="B53" s="5"/>
      <c r="C53" s="5"/>
      <c r="D53" s="5"/>
      <c r="E53" s="5"/>
      <c r="F53" s="97"/>
      <c r="G53" s="115"/>
      <c r="H53" s="115"/>
      <c r="I53" s="116"/>
      <c r="J53" s="2"/>
    </row>
    <row r="54" spans="1:10" x14ac:dyDescent="0.25">
      <c r="A54" s="5" t="s">
        <v>283</v>
      </c>
      <c r="B54" s="5"/>
      <c r="C54" s="5"/>
      <c r="D54" s="5"/>
      <c r="E54" s="5"/>
      <c r="F54" s="97"/>
      <c r="G54" s="115"/>
      <c r="H54" s="115"/>
      <c r="I54" s="116"/>
      <c r="J54" s="2"/>
    </row>
    <row r="55" spans="1:10" x14ac:dyDescent="0.25">
      <c r="A55" s="5" t="s">
        <v>284</v>
      </c>
      <c r="B55" s="5"/>
      <c r="C55" s="5"/>
      <c r="D55" s="5"/>
      <c r="E55" s="5"/>
      <c r="F55" s="97"/>
      <c r="G55" s="115"/>
      <c r="H55" s="115"/>
      <c r="I55" s="116"/>
      <c r="J55" s="2"/>
    </row>
    <row r="56" spans="1:10" x14ac:dyDescent="0.25">
      <c r="A56" s="5" t="s">
        <v>285</v>
      </c>
      <c r="B56" s="5"/>
      <c r="C56" s="5"/>
      <c r="D56" s="5"/>
      <c r="E56" s="5"/>
      <c r="F56" s="97"/>
      <c r="G56" s="115"/>
      <c r="H56" s="115"/>
      <c r="I56" s="116"/>
      <c r="J56" s="2"/>
    </row>
    <row r="57" spans="1:10" x14ac:dyDescent="0.25">
      <c r="A57" s="5" t="s">
        <v>286</v>
      </c>
      <c r="B57" s="5"/>
      <c r="C57" s="5"/>
      <c r="D57" s="5"/>
      <c r="E57" s="5"/>
      <c r="F57" s="97"/>
      <c r="G57" s="115"/>
      <c r="H57" s="115"/>
      <c r="I57" s="116"/>
      <c r="J57" s="2"/>
    </row>
    <row r="58" spans="1:10" x14ac:dyDescent="0.25">
      <c r="A58" s="5" t="s">
        <v>287</v>
      </c>
      <c r="B58" s="5"/>
      <c r="C58" s="5"/>
      <c r="D58" s="5"/>
      <c r="E58" s="5"/>
      <c r="F58" s="97"/>
      <c r="G58" s="115"/>
      <c r="H58" s="115"/>
      <c r="I58" s="116"/>
      <c r="J58" s="2"/>
    </row>
    <row r="59" spans="1:10" x14ac:dyDescent="0.25">
      <c r="A59" s="1" t="s">
        <v>288</v>
      </c>
      <c r="B59" s="5"/>
      <c r="C59" s="5"/>
      <c r="D59" s="5"/>
      <c r="E59" s="5"/>
      <c r="F59" s="97"/>
      <c r="G59" s="115"/>
      <c r="H59" s="115"/>
      <c r="I59" s="116"/>
      <c r="J59" s="2"/>
    </row>
    <row r="60" spans="1:10" x14ac:dyDescent="0.25">
      <c r="A60" s="5" t="s">
        <v>289</v>
      </c>
      <c r="B60" s="5"/>
      <c r="C60" s="5"/>
      <c r="D60" s="5"/>
      <c r="E60" s="5"/>
      <c r="F60" s="97"/>
      <c r="G60" s="115"/>
      <c r="H60" s="115"/>
      <c r="I60" s="116"/>
      <c r="J60" s="2"/>
    </row>
    <row r="65" spans="1:10" ht="24" x14ac:dyDescent="0.25">
      <c r="B65" s="64" t="s">
        <v>132</v>
      </c>
    </row>
    <row r="66" spans="1:10" x14ac:dyDescent="0.25">
      <c r="A66" s="182" t="s">
        <v>41</v>
      </c>
      <c r="B66" s="183"/>
      <c r="C66" s="183"/>
      <c r="D66" s="183"/>
      <c r="E66" s="183"/>
      <c r="F66" s="183"/>
      <c r="G66" s="183"/>
      <c r="H66" s="183"/>
      <c r="I66" s="183"/>
      <c r="J66" s="184"/>
    </row>
    <row r="67" spans="1:10" ht="45" x14ac:dyDescent="0.25">
      <c r="A67" s="12" t="s">
        <v>8</v>
      </c>
      <c r="B67" s="12" t="s">
        <v>9</v>
      </c>
      <c r="C67" s="12" t="s">
        <v>15</v>
      </c>
      <c r="D67" s="33" t="s">
        <v>361</v>
      </c>
      <c r="E67" s="37" t="s">
        <v>362</v>
      </c>
      <c r="F67" s="12" t="s">
        <v>16</v>
      </c>
      <c r="G67" s="12" t="s">
        <v>310</v>
      </c>
      <c r="H67" s="12" t="s">
        <v>311</v>
      </c>
      <c r="I67" s="11" t="s">
        <v>139</v>
      </c>
      <c r="J67" s="11" t="s">
        <v>12</v>
      </c>
    </row>
    <row r="68" spans="1:10" ht="165" x14ac:dyDescent="0.25">
      <c r="A68" s="5" t="s">
        <v>117</v>
      </c>
      <c r="B68" s="5" t="s">
        <v>42</v>
      </c>
      <c r="C68" s="5" t="s">
        <v>137</v>
      </c>
      <c r="D68" s="5" t="s">
        <v>34</v>
      </c>
      <c r="E68" s="5" t="s">
        <v>269</v>
      </c>
      <c r="F68" s="62">
        <v>31</v>
      </c>
      <c r="G68" s="134">
        <v>46170</v>
      </c>
      <c r="H68" s="134">
        <v>46217</v>
      </c>
      <c r="I68" s="2"/>
      <c r="J68" s="2" t="s">
        <v>138</v>
      </c>
    </row>
    <row r="69" spans="1:10" x14ac:dyDescent="0.25">
      <c r="A69" s="5" t="s">
        <v>119</v>
      </c>
      <c r="B69" s="5" t="s">
        <v>46</v>
      </c>
      <c r="C69" s="5" t="s">
        <v>49</v>
      </c>
      <c r="D69" s="5" t="s">
        <v>34</v>
      </c>
      <c r="E69" s="5" t="s">
        <v>269</v>
      </c>
      <c r="F69" s="62">
        <v>42</v>
      </c>
      <c r="G69" s="134">
        <v>46286</v>
      </c>
      <c r="H69" s="134">
        <v>46286</v>
      </c>
      <c r="I69" s="2"/>
      <c r="J69" s="2"/>
    </row>
    <row r="70" spans="1:10" ht="30" x14ac:dyDescent="0.25">
      <c r="A70" s="5" t="s">
        <v>120</v>
      </c>
      <c r="B70" s="5" t="s">
        <v>46</v>
      </c>
      <c r="C70" s="5" t="s">
        <v>50</v>
      </c>
      <c r="D70" s="5" t="s">
        <v>358</v>
      </c>
      <c r="E70" s="5" t="s">
        <v>272</v>
      </c>
      <c r="F70" s="62">
        <v>48</v>
      </c>
      <c r="G70" s="134">
        <v>46289</v>
      </c>
      <c r="H70" s="134">
        <v>46289</v>
      </c>
      <c r="I70" s="2"/>
      <c r="J70" s="2"/>
    </row>
    <row r="71" spans="1:10" ht="165" x14ac:dyDescent="0.25">
      <c r="A71" s="5" t="s">
        <v>133</v>
      </c>
      <c r="B71" s="5" t="s">
        <v>51</v>
      </c>
      <c r="C71" s="5" t="s">
        <v>140</v>
      </c>
      <c r="D71" s="5" t="s">
        <v>34</v>
      </c>
      <c r="E71" s="5" t="s">
        <v>291</v>
      </c>
      <c r="F71" s="62" t="s">
        <v>45</v>
      </c>
      <c r="G71" s="134">
        <v>46290</v>
      </c>
      <c r="H71" s="134">
        <v>46313</v>
      </c>
      <c r="I71" s="2"/>
      <c r="J71" s="2" t="s">
        <v>141</v>
      </c>
    </row>
    <row r="72" spans="1:10" ht="45" x14ac:dyDescent="0.25">
      <c r="A72" s="5" t="s">
        <v>134</v>
      </c>
      <c r="B72" s="5" t="s">
        <v>53</v>
      </c>
      <c r="C72" s="5" t="s">
        <v>142</v>
      </c>
      <c r="D72" s="5" t="s">
        <v>358</v>
      </c>
      <c r="E72" s="5" t="s">
        <v>272</v>
      </c>
      <c r="F72" s="62">
        <v>54</v>
      </c>
      <c r="G72" s="134">
        <v>46333</v>
      </c>
      <c r="H72" s="134">
        <v>46333</v>
      </c>
      <c r="I72" s="2"/>
      <c r="J72" s="2" t="s">
        <v>146</v>
      </c>
    </row>
    <row r="73" spans="1:10" ht="60" x14ac:dyDescent="0.25">
      <c r="A73" s="5" t="s">
        <v>135</v>
      </c>
      <c r="B73" s="3" t="s">
        <v>143</v>
      </c>
      <c r="C73" s="5" t="s">
        <v>144</v>
      </c>
      <c r="D73" s="5" t="s">
        <v>34</v>
      </c>
      <c r="E73" s="5" t="s">
        <v>291</v>
      </c>
      <c r="F73" s="62"/>
      <c r="G73" s="134">
        <v>46334</v>
      </c>
      <c r="H73" s="134">
        <v>46362</v>
      </c>
      <c r="I73" s="2"/>
      <c r="J73" s="2"/>
    </row>
    <row r="74" spans="1:10" ht="30" x14ac:dyDescent="0.25">
      <c r="A74" s="5" t="s">
        <v>136</v>
      </c>
      <c r="B74" s="5" t="s">
        <v>52</v>
      </c>
      <c r="C74" s="5" t="s">
        <v>145</v>
      </c>
      <c r="D74" s="5" t="s">
        <v>34</v>
      </c>
      <c r="E74" s="5" t="s">
        <v>291</v>
      </c>
      <c r="F74" s="62"/>
      <c r="G74" s="134">
        <v>46368</v>
      </c>
      <c r="H74" s="134">
        <v>46368</v>
      </c>
      <c r="I74" s="2"/>
      <c r="J74" s="2"/>
    </row>
    <row r="75" spans="1:10" x14ac:dyDescent="0.25">
      <c r="H75" s="4"/>
      <c r="I75" s="4"/>
    </row>
  </sheetData>
  <mergeCells count="13">
    <mergeCell ref="A1:J1"/>
    <mergeCell ref="A66:J66"/>
    <mergeCell ref="C10:J10"/>
    <mergeCell ref="F3:J3"/>
    <mergeCell ref="F4:J4"/>
    <mergeCell ref="F5:J5"/>
    <mergeCell ref="F6:J6"/>
    <mergeCell ref="C8:J8"/>
    <mergeCell ref="A20:J20"/>
    <mergeCell ref="A35:J35"/>
    <mergeCell ref="A49:J49"/>
    <mergeCell ref="C14:J14"/>
    <mergeCell ref="C16:J16"/>
  </mergeCells>
  <dataValidations count="1">
    <dataValidation type="list" allowBlank="1" showInputMessage="1" showErrorMessage="1" sqref="C12:E12" xr:uid="{2EFA5BA1-A910-41AB-AABD-8911E51277BF}">
      <formula1>"ja, nee"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outieve invoer" error="Je hebt een waarde ingevuld die niet in de keuzelijst voorkomt. Kies een waarde uit de keuzelijst." promptTitle="Instructie" prompt="Maak een keuze uit de aangeboden keuzelijst" xr:uid="{11B62934-456C-40E1-97CA-933512584919}">
          <x14:formula1>
            <xm:f>'(opties picklists)'!$B$8:$B$24</xm:f>
          </x14:formula1>
          <xm:sqref>C4:E6</xm:sqref>
        </x14:dataValidation>
        <x14:dataValidation type="list" allowBlank="1" showInputMessage="1" showErrorMessage="1" errorTitle="Foutieve invoer" error="Je hebt een keuze ingediend die niet in de lijst voorkomt. Maak een keuze uit de aangeboden keuzelijst. " promptTitle="Instructie" prompt="Maak een keuze uit de aangeboden keuzelijst." xr:uid="{402C2FF6-3A24-4EB9-A4E6-4F1930B26156}">
          <x14:formula1>
            <xm:f>'(opties picklists)'!$B$35:$B$40</xm:f>
          </x14:formula1>
          <xm:sqref>E22:E31 E68:E74 E51:E60 E37:E46</xm:sqref>
        </x14:dataValidation>
        <x14:dataValidation type="list" allowBlank="1" showInputMessage="1" showErrorMessage="1" errorTitle="Foutieve invoer" error="Je hebt een waarde ingediend die niet in de keuzelijst voorkomt. Maak een keuze uit de aangeboden keuzelijst." promptTitle="Instructie" prompt="Maak een keuze uit de aangeboden keuzelijst" xr:uid="{978E83D6-C5DD-4822-87C3-648135709FCD}">
          <x14:formula1>
            <xm:f>'(opties picklists)'!$B$27:$B$33</xm:f>
          </x14:formula1>
          <xm:sqref>D22:D31 D68:D74 D51:D60 D37:D46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B9B37DD1882848B9A1AF2370A7D672" ma:contentTypeVersion="11" ma:contentTypeDescription="Een nieuw document maken." ma:contentTypeScope="" ma:versionID="bc16d53872693f22a2dd89f71d4573f1">
  <xsd:schema xmlns:xsd="http://www.w3.org/2001/XMLSchema" xmlns:xs="http://www.w3.org/2001/XMLSchema" xmlns:p="http://schemas.microsoft.com/office/2006/metadata/properties" xmlns:ns2="01e5958a-5dca-43e7-9d69-41b5d6702fa5" xmlns:ns3="ef784aa8-ffa6-46a1-b51c-62c25646b6e1" targetNamespace="http://schemas.microsoft.com/office/2006/metadata/properties" ma:root="true" ma:fieldsID="a224d8fb1206d101eab6b7afcac28e52" ns2:_="" ns3:_="">
    <xsd:import namespace="01e5958a-5dca-43e7-9d69-41b5d6702fa5"/>
    <xsd:import namespace="ef784aa8-ffa6-46a1-b51c-62c25646b6e1"/>
    <xsd:element name="properties">
      <xsd:complexType>
        <xsd:sequence>
          <xsd:element name="documentManagement">
            <xsd:complexType>
              <xsd:all>
                <xsd:element ref="ns2:me362934809a4ad591f0e84319f2ed34" minOccurs="0"/>
                <xsd:element ref="ns3:TaxCatchAll" minOccurs="0"/>
                <xsd:element ref="ns2:Fase" minOccurs="0"/>
                <xsd:element ref="ns2:_x0028_voor_x0029_Wie"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e5958a-5dca-43e7-9d69-41b5d6702fa5" elementFormDefault="qualified">
    <xsd:import namespace="http://schemas.microsoft.com/office/2006/documentManagement/types"/>
    <xsd:import namespace="http://schemas.microsoft.com/office/infopath/2007/PartnerControls"/>
    <xsd:element name="me362934809a4ad591f0e84319f2ed34" ma:index="9" nillable="true" ma:taxonomy="true" ma:internalName="me362934809a4ad591f0e84319f2ed34" ma:taxonomyFieldName="Jaartal" ma:displayName="Jaartal" ma:default="46;#2026|97a5044b-8061-43f6-9df3-31c909a7105e" ma:fieldId="{6e362934-809a-4ad5-91f0-e84319f2ed34}" ma:sspId="2717ba52-0870-4c30-87cd-4d145088865f" ma:termSetId="0b7f0631-c7ad-4d4d-8dd3-d0d918b77c38" ma:anchorId="00000000-0000-0000-0000-000000000000" ma:open="false" ma:isKeyword="false">
      <xsd:complexType>
        <xsd:sequence>
          <xsd:element ref="pc:Terms" minOccurs="0" maxOccurs="1"/>
        </xsd:sequence>
      </xsd:complexType>
    </xsd:element>
    <xsd:element name="Fase" ma:index="11" nillable="true" ma:displayName="Fase" ma:format="Dropdown" ma:internalName="Fase">
      <xsd:complexType>
        <xsd:complexContent>
          <xsd:extension base="dms:MultiChoice">
            <xsd:sequence>
              <xsd:element name="Value" maxOccurs="unbounded" minOccurs="0" nillable="true">
                <xsd:simpleType>
                  <xsd:restriction base="dms:Choice">
                    <xsd:enumeration value="Planning"/>
                    <xsd:enumeration value="Reglement"/>
                    <xsd:enumeration value="Besluit"/>
                    <xsd:enumeration value="Opvolging/monitoring"/>
                    <xsd:enumeration value="Evaluatie"/>
                    <xsd:enumeration value="Communicatie"/>
                    <xsd:enumeration value="Budget"/>
                  </xsd:restriction>
                </xsd:simpleType>
              </xsd:element>
            </xsd:sequence>
          </xsd:extension>
        </xsd:complexContent>
      </xsd:complexType>
    </xsd:element>
    <xsd:element name="_x0028_voor_x0029_Wie" ma:index="12" nillable="true" ma:displayName="(voor) Wie" ma:format="Dropdown" ma:internalName="_x0028_voor_x0029_Wie">
      <xsd:complexType>
        <xsd:complexContent>
          <xsd:extension base="dms:MultiChoice">
            <xsd:sequence>
              <xsd:element name="Value" maxOccurs="unbounded" minOccurs="0" nillable="true">
                <xsd:simpleType>
                  <xsd:restriction base="dms:Choice">
                    <xsd:enumeration value="Provincieraad"/>
                    <xsd:enumeration value="Deputatie"/>
                    <xsd:enumeration value="Kabinet"/>
                    <xsd:enumeration value="Dienst Mondiale Solidariteit"/>
                    <xsd:enumeration value="Interne controle"/>
                  </xsd:restriction>
                </xsd:simpleType>
              </xsd:element>
            </xsd:sequence>
          </xsd:extension>
        </xsd:complexContent>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84aa8-ffa6-46a1-b51c-62c25646b6e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7636d00-799c-4a2b-af02-263e1ddfced6}" ma:internalName="TaxCatchAll" ma:showField="CatchAllData" ma:web="ef784aa8-ffa6-46a1-b51c-62c25646b6e1">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28_voor_x0029_Wie xmlns="01e5958a-5dca-43e7-9d69-41b5d6702fa5">
      <Value>Dienst Mondiale Solidariteit</Value>
    </_x0028_voor_x0029_Wie>
    <Fase xmlns="01e5958a-5dca-43e7-9d69-41b5d6702fa5">
      <Value>Planning</Value>
      <Value>Reglement</Value>
      <Value>Opvolging/monitoring</Value>
      <Value>Evaluatie</Value>
      <Value>Budget</Value>
    </Fase>
    <me362934809a4ad591f0e84319f2ed34 xmlns="01e5958a-5dca-43e7-9d69-41b5d6702fa5">
      <Terms xmlns="http://schemas.microsoft.com/office/infopath/2007/PartnerControls">
        <TermInfo xmlns="http://schemas.microsoft.com/office/infopath/2007/PartnerControls">
          <TermName xmlns="http://schemas.microsoft.com/office/infopath/2007/PartnerControls">2026</TermName>
          <TermId xmlns="http://schemas.microsoft.com/office/infopath/2007/PartnerControls">97a5044b-8061-43f6-9df3-31c909a7105e</TermId>
        </TermInfo>
      </Terms>
    </me362934809a4ad591f0e84319f2ed34>
    <SharedWithUsers xmlns="ef784aa8-ffa6-46a1-b51c-62c25646b6e1">
      <UserInfo>
        <DisplayName/>
        <AccountId xsi:nil="true"/>
        <AccountType/>
      </UserInfo>
    </SharedWithUsers>
    <TaxCatchAll xmlns="ef784aa8-ffa6-46a1-b51c-62c25646b6e1">
      <Value>46</Value>
    </TaxCatchAl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3DF10A-5252-49D8-9D5E-D23483067B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e5958a-5dca-43e7-9d69-41b5d6702fa5"/>
    <ds:schemaRef ds:uri="ef784aa8-ffa6-46a1-b51c-62c25646b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F387F8-848D-47EC-AA9E-716AF6E3433B}">
  <ds:schemaRefs>
    <ds:schemaRef ds:uri="http://purl.org/dc/elements/1.1/"/>
    <ds:schemaRef ds:uri="http://schemas.openxmlformats.org/package/2006/metadata/core-properties"/>
    <ds:schemaRef ds:uri="ef784aa8-ffa6-46a1-b51c-62c25646b6e1"/>
    <ds:schemaRef ds:uri="01e5958a-5dca-43e7-9d69-41b5d6702fa5"/>
    <ds:schemaRef ds:uri="http://schemas.microsoft.com/office/infopath/2007/PartnerControls"/>
    <ds:schemaRef ds:uri="http://purl.org/dc/terms/"/>
    <ds:schemaRef ds:uri="http://schemas.microsoft.com/office/2006/metadata/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083D0280-EC26-4B5E-AAC0-53907130B0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Info vooraf</vt:lpstr>
      <vt:lpstr>1. Algemeen</vt:lpstr>
      <vt:lpstr>2. Beleidsplan</vt:lpstr>
      <vt:lpstr>Doelstelling</vt:lpstr>
      <vt:lpstr>3.Jaaractieplan LOKAAL LUIK</vt:lpstr>
      <vt:lpstr>4. Budgetplan LOKAAL</vt:lpstr>
      <vt:lpstr>5.Jaaractieplan MONDIAAL LUIK</vt:lpstr>
      <vt:lpstr>6. Budgetplan MONDIAAL</vt:lpstr>
      <vt:lpstr>7. Inhoudelijk verslag LOKAAL  </vt:lpstr>
      <vt:lpstr>8. Financieel verslag LOKAAL</vt:lpstr>
      <vt:lpstr>9. Inhoudelijk verslag MONDIAAL</vt:lpstr>
      <vt:lpstr>10, Financieel verslag MONDIAAL</vt:lpstr>
      <vt:lpstr>(opties picklists)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Daeren Lieve</dc:creator>
  <cp:keywords/>
  <dc:description/>
  <cp:lastModifiedBy>De Spaey Suzanne</cp:lastModifiedBy>
  <cp:revision/>
  <dcterms:created xsi:type="dcterms:W3CDTF">2025-05-23T11:25:09Z</dcterms:created>
  <dcterms:modified xsi:type="dcterms:W3CDTF">2026-04-23T09:03:09Z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0x0101002BB9B37DD1882848B9A1AF2370A7D672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Jaartal">
    <vt:lpwstr>46;#2026|97a5044b-8061-43f6-9df3-31c909a7105e</vt:lpwstr>
  </property>
</Properties>
</file>